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9140" windowHeight="7440"/>
  </bookViews>
  <sheets>
    <sheet name="прил 1 СБР 2019" sheetId="1" r:id="rId1"/>
    <sheet name="БА по источн (2019)" sheetId="2" r:id="rId2"/>
    <sheet name="СБР 2019-2021" sheetId="3" r:id="rId3"/>
    <sheet name="БА источники (2020-2021" sheetId="4" r:id="rId4"/>
  </sheets>
  <externalReferences>
    <externalReference r:id="rId5"/>
    <externalReference r:id="rId6"/>
  </externalReferences>
  <definedNames>
    <definedName name="_xlnm._FilterDatabase" localSheetId="0" hidden="1">'прил 1 СБР 2019'!$I$1:$I$1909</definedName>
    <definedName name="_xlnm._FilterDatabase" localSheetId="2" hidden="1">'СБР 2019-2021'!$G$1:$H$1753</definedName>
    <definedName name="_xlnm.Print_Titles" localSheetId="0">'прил 1 СБР 2019'!$19:$19</definedName>
    <definedName name="_xlnm.Print_Titles" localSheetId="2">'СБР 2019-2021'!$19:$19</definedName>
    <definedName name="_xlnm.Print_Area" localSheetId="3">'БА источники (2020-2021'!$A$1:$E$27</definedName>
    <definedName name="_xlnm.Print_Area" localSheetId="1">'БА по источн (2019)'!$A$1:$D$26</definedName>
    <definedName name="_xlnm.Print_Area" localSheetId="0">'прил 1 СБР 2019'!$A$1:$G$1909</definedName>
    <definedName name="_xlnm.Print_Area" localSheetId="2">'СБР 2019-2021'!$A$1:$H$1753</definedName>
  </definedNames>
  <calcPr calcId="125725"/>
</workbook>
</file>

<file path=xl/calcChain.xml><?xml version="1.0" encoding="utf-8"?>
<calcChain xmlns="http://schemas.openxmlformats.org/spreadsheetml/2006/main">
  <c r="E14" i="4"/>
  <c r="D14"/>
  <c r="A14"/>
  <c r="E9"/>
  <c r="D9"/>
  <c r="A9"/>
  <c r="E8"/>
  <c r="D8"/>
  <c r="L1744" i="3"/>
  <c r="K1744"/>
  <c r="L1743"/>
  <c r="K1743"/>
  <c r="L1742"/>
  <c r="K1742"/>
  <c r="L1741"/>
  <c r="K1741"/>
  <c r="L1740"/>
  <c r="K1740"/>
  <c r="K1739"/>
  <c r="H1739"/>
  <c r="L1739" s="1"/>
  <c r="G1739"/>
  <c r="K1738"/>
  <c r="H1738"/>
  <c r="L1738" s="1"/>
  <c r="G1738"/>
  <c r="L1737"/>
  <c r="K1737"/>
  <c r="L1736"/>
  <c r="K1736"/>
  <c r="L1735"/>
  <c r="K1735"/>
  <c r="L1734"/>
  <c r="H1734"/>
  <c r="G1734"/>
  <c r="K1734" s="1"/>
  <c r="L1733"/>
  <c r="K1733"/>
  <c r="K1732"/>
  <c r="H1732"/>
  <c r="L1732" s="1"/>
  <c r="G1732"/>
  <c r="L1731"/>
  <c r="K1731"/>
  <c r="L1730"/>
  <c r="K1730"/>
  <c r="K1729"/>
  <c r="H1729"/>
  <c r="L1729" s="1"/>
  <c r="G1729"/>
  <c r="H1728"/>
  <c r="L1728" s="1"/>
  <c r="H1727"/>
  <c r="L1727" s="1"/>
  <c r="H1726"/>
  <c r="L1726" s="1"/>
  <c r="H1725"/>
  <c r="L1725" s="1"/>
  <c r="H1724"/>
  <c r="L1724" s="1"/>
  <c r="H1723"/>
  <c r="L1723" s="1"/>
  <c r="L1722"/>
  <c r="K1722"/>
  <c r="L1721"/>
  <c r="K1721"/>
  <c r="L1720"/>
  <c r="K1720"/>
  <c r="L1719"/>
  <c r="H1719"/>
  <c r="G1719"/>
  <c r="K1719" s="1"/>
  <c r="L1718"/>
  <c r="H1718"/>
  <c r="G1718"/>
  <c r="K1718" s="1"/>
  <c r="L1717"/>
  <c r="K1717"/>
  <c r="K1716"/>
  <c r="H1716"/>
  <c r="L1716" s="1"/>
  <c r="G1716"/>
  <c r="L1715"/>
  <c r="K1715"/>
  <c r="L1714"/>
  <c r="H1714"/>
  <c r="G1714"/>
  <c r="K1714" s="1"/>
  <c r="L1713"/>
  <c r="K1713"/>
  <c r="L1712"/>
  <c r="K1712"/>
  <c r="L1711"/>
  <c r="H1711"/>
  <c r="G1711"/>
  <c r="K1711" s="1"/>
  <c r="L1710"/>
  <c r="H1710"/>
  <c r="G1710"/>
  <c r="K1710" s="1"/>
  <c r="L1709"/>
  <c r="H1709"/>
  <c r="G1709"/>
  <c r="K1709" s="1"/>
  <c r="L1708"/>
  <c r="H1708"/>
  <c r="G1708"/>
  <c r="K1708" s="1"/>
  <c r="L1707"/>
  <c r="K1707"/>
  <c r="K1706"/>
  <c r="H1706"/>
  <c r="L1706" s="1"/>
  <c r="G1706"/>
  <c r="K1705"/>
  <c r="H1705"/>
  <c r="L1705" s="1"/>
  <c r="G1705"/>
  <c r="K1704"/>
  <c r="H1704"/>
  <c r="L1704" s="1"/>
  <c r="G1704"/>
  <c r="L1703"/>
  <c r="K1703"/>
  <c r="L1702"/>
  <c r="H1702"/>
  <c r="G1702"/>
  <c r="K1702" s="1"/>
  <c r="L1701"/>
  <c r="H1701"/>
  <c r="G1701"/>
  <c r="K1701" s="1"/>
  <c r="L1700"/>
  <c r="H1700"/>
  <c r="G1700"/>
  <c r="K1700" s="1"/>
  <c r="L1699"/>
  <c r="K1699"/>
  <c r="K1698"/>
  <c r="H1698"/>
  <c r="L1698" s="1"/>
  <c r="G1698"/>
  <c r="K1697"/>
  <c r="H1697"/>
  <c r="L1697" s="1"/>
  <c r="G1697"/>
  <c r="K1696"/>
  <c r="H1696"/>
  <c r="L1696" s="1"/>
  <c r="G1696"/>
  <c r="L1695"/>
  <c r="K1695"/>
  <c r="L1694"/>
  <c r="K1694"/>
  <c r="K1693"/>
  <c r="H1693"/>
  <c r="L1693" s="1"/>
  <c r="G1693"/>
  <c r="L1692"/>
  <c r="K1692"/>
  <c r="L1691"/>
  <c r="H1691"/>
  <c r="G1691"/>
  <c r="K1691" s="1"/>
  <c r="L1690"/>
  <c r="K1690"/>
  <c r="L1689"/>
  <c r="K1689"/>
  <c r="L1688"/>
  <c r="H1688"/>
  <c r="G1688"/>
  <c r="K1688" s="1"/>
  <c r="L1687"/>
  <c r="H1687"/>
  <c r="G1687"/>
  <c r="K1687" s="1"/>
  <c r="L1686"/>
  <c r="H1686"/>
  <c r="G1686"/>
  <c r="K1686" s="1"/>
  <c r="L1685"/>
  <c r="H1685"/>
  <c r="G1685"/>
  <c r="K1685" s="1"/>
  <c r="L1684"/>
  <c r="K1684"/>
  <c r="K1683"/>
  <c r="H1683"/>
  <c r="L1683" s="1"/>
  <c r="G1683"/>
  <c r="K1682"/>
  <c r="H1682"/>
  <c r="L1682" s="1"/>
  <c r="G1682"/>
  <c r="K1681"/>
  <c r="H1681"/>
  <c r="L1681" s="1"/>
  <c r="G1681"/>
  <c r="K1680"/>
  <c r="H1680"/>
  <c r="L1680" s="1"/>
  <c r="G1680"/>
  <c r="L1679"/>
  <c r="K1679"/>
  <c r="H1678"/>
  <c r="L1678" s="1"/>
  <c r="G1678"/>
  <c r="K1678" s="1"/>
  <c r="H1677"/>
  <c r="L1677" s="1"/>
  <c r="G1677"/>
  <c r="K1677" s="1"/>
  <c r="H1676"/>
  <c r="L1676" s="1"/>
  <c r="G1676"/>
  <c r="K1676" s="1"/>
  <c r="L1675"/>
  <c r="K1675"/>
  <c r="L1674"/>
  <c r="K1674"/>
  <c r="L1673"/>
  <c r="H1673"/>
  <c r="G1673"/>
  <c r="K1673" s="1"/>
  <c r="L1672"/>
  <c r="K1672"/>
  <c r="K1671"/>
  <c r="H1671"/>
  <c r="L1671" s="1"/>
  <c r="G1671"/>
  <c r="L1670"/>
  <c r="K1670"/>
  <c r="L1669"/>
  <c r="K1669"/>
  <c r="K1668"/>
  <c r="H1668"/>
  <c r="L1668" s="1"/>
  <c r="G1668"/>
  <c r="H1667"/>
  <c r="L1667" s="1"/>
  <c r="H1666"/>
  <c r="L1666" s="1"/>
  <c r="L1665"/>
  <c r="K1665"/>
  <c r="L1664"/>
  <c r="H1664"/>
  <c r="G1664"/>
  <c r="K1664" s="1"/>
  <c r="L1663"/>
  <c r="H1663"/>
  <c r="G1663"/>
  <c r="K1663" s="1"/>
  <c r="L1662"/>
  <c r="H1662"/>
  <c r="G1662"/>
  <c r="K1662" s="1"/>
  <c r="L1661"/>
  <c r="H1661"/>
  <c r="L1660"/>
  <c r="H1660"/>
  <c r="L1659"/>
  <c r="K1659"/>
  <c r="K1658"/>
  <c r="H1658"/>
  <c r="L1658" s="1"/>
  <c r="G1658"/>
  <c r="K1657"/>
  <c r="H1657"/>
  <c r="L1657" s="1"/>
  <c r="G1657"/>
  <c r="K1656"/>
  <c r="H1656"/>
  <c r="L1656" s="1"/>
  <c r="G1656"/>
  <c r="K1655"/>
  <c r="H1655"/>
  <c r="L1655" s="1"/>
  <c r="G1655"/>
  <c r="K1654"/>
  <c r="H1654"/>
  <c r="L1654" s="1"/>
  <c r="G1654"/>
  <c r="H1653"/>
  <c r="L1653" s="1"/>
  <c r="H1652"/>
  <c r="L1652" s="1"/>
  <c r="H1651"/>
  <c r="L1651" s="1"/>
  <c r="L1650"/>
  <c r="K1650"/>
  <c r="L1649"/>
  <c r="K1649"/>
  <c r="L1648"/>
  <c r="K1648"/>
  <c r="H1648"/>
  <c r="G1648"/>
  <c r="L1647"/>
  <c r="K1647"/>
  <c r="H1647"/>
  <c r="G1647"/>
  <c r="L1646"/>
  <c r="K1646"/>
  <c r="H1646"/>
  <c r="G1646"/>
  <c r="L1645"/>
  <c r="K1645"/>
  <c r="H1645"/>
  <c r="G1645"/>
  <c r="L1644"/>
  <c r="K1644"/>
  <c r="H1644"/>
  <c r="G1644"/>
  <c r="L1643"/>
  <c r="K1643"/>
  <c r="H1643"/>
  <c r="G1643"/>
  <c r="L1642"/>
  <c r="K1642"/>
  <c r="H1642"/>
  <c r="G1642"/>
  <c r="L1641"/>
  <c r="K1641"/>
  <c r="H1640"/>
  <c r="L1640" s="1"/>
  <c r="G1640"/>
  <c r="K1640" s="1"/>
  <c r="H1639"/>
  <c r="L1639" s="1"/>
  <c r="G1639"/>
  <c r="K1639" s="1"/>
  <c r="H1638"/>
  <c r="L1638" s="1"/>
  <c r="G1638"/>
  <c r="K1638" s="1"/>
  <c r="H1637"/>
  <c r="L1637" s="1"/>
  <c r="G1637"/>
  <c r="K1637" s="1"/>
  <c r="H1636"/>
  <c r="L1636" s="1"/>
  <c r="G1636"/>
  <c r="K1636" s="1"/>
  <c r="H1635"/>
  <c r="L1635" s="1"/>
  <c r="G1635"/>
  <c r="K1635" s="1"/>
  <c r="L1634"/>
  <c r="K1634"/>
  <c r="L1633"/>
  <c r="K1633"/>
  <c r="H1633"/>
  <c r="G1633"/>
  <c r="L1632"/>
  <c r="K1632"/>
  <c r="H1632"/>
  <c r="G1632"/>
  <c r="L1631"/>
  <c r="K1631"/>
  <c r="H1630"/>
  <c r="L1630" s="1"/>
  <c r="G1630"/>
  <c r="K1630" s="1"/>
  <c r="H1629"/>
  <c r="L1629" s="1"/>
  <c r="G1629"/>
  <c r="K1629" s="1"/>
  <c r="H1628"/>
  <c r="L1628" s="1"/>
  <c r="G1628"/>
  <c r="K1628" s="1"/>
  <c r="H1627"/>
  <c r="L1627" s="1"/>
  <c r="G1627"/>
  <c r="K1627" s="1"/>
  <c r="H1626"/>
  <c r="L1626" s="1"/>
  <c r="G1626"/>
  <c r="K1626" s="1"/>
  <c r="H1625"/>
  <c r="L1625" s="1"/>
  <c r="G1625"/>
  <c r="K1625" s="1"/>
  <c r="H1624"/>
  <c r="L1624" s="1"/>
  <c r="G1624"/>
  <c r="K1624" s="1"/>
  <c r="L1623"/>
  <c r="K1623"/>
  <c r="H1622"/>
  <c r="L1622" s="1"/>
  <c r="G1622"/>
  <c r="K1622" s="1"/>
  <c r="H1621"/>
  <c r="L1621" s="1"/>
  <c r="G1621"/>
  <c r="K1621" s="1"/>
  <c r="H1620"/>
  <c r="L1620" s="1"/>
  <c r="G1620"/>
  <c r="K1620" s="1"/>
  <c r="H1619"/>
  <c r="L1619" s="1"/>
  <c r="G1619"/>
  <c r="K1619" s="1"/>
  <c r="L1618"/>
  <c r="K1618"/>
  <c r="H1617"/>
  <c r="L1617" s="1"/>
  <c r="G1617"/>
  <c r="K1617" s="1"/>
  <c r="H1616"/>
  <c r="L1616" s="1"/>
  <c r="G1616"/>
  <c r="K1616" s="1"/>
  <c r="H1615"/>
  <c r="L1615" s="1"/>
  <c r="G1615"/>
  <c r="K1615" s="1"/>
  <c r="H1614"/>
  <c r="L1614" s="1"/>
  <c r="G1614"/>
  <c r="K1614" s="1"/>
  <c r="L1613"/>
  <c r="H1613"/>
  <c r="G1613"/>
  <c r="K1613" s="1"/>
  <c r="H1612"/>
  <c r="L1612" s="1"/>
  <c r="G1612"/>
  <c r="K1612" s="1"/>
  <c r="H1611"/>
  <c r="L1611" s="1"/>
  <c r="G1611"/>
  <c r="K1611" s="1"/>
  <c r="L1610"/>
  <c r="K1610"/>
  <c r="H1609"/>
  <c r="L1609" s="1"/>
  <c r="G1609"/>
  <c r="K1609" s="1"/>
  <c r="H1608"/>
  <c r="L1608" s="1"/>
  <c r="G1608"/>
  <c r="K1608" s="1"/>
  <c r="L1607"/>
  <c r="K1607"/>
  <c r="H1606"/>
  <c r="L1606" s="1"/>
  <c r="G1606"/>
  <c r="K1606" s="1"/>
  <c r="L1605"/>
  <c r="K1605"/>
  <c r="H1604"/>
  <c r="L1604" s="1"/>
  <c r="G1604"/>
  <c r="K1604" s="1"/>
  <c r="H1603"/>
  <c r="L1603" s="1"/>
  <c r="G1603"/>
  <c r="K1603" s="1"/>
  <c r="H1602"/>
  <c r="L1602" s="1"/>
  <c r="G1602"/>
  <c r="K1602" s="1"/>
  <c r="L1601"/>
  <c r="K1601"/>
  <c r="H1600"/>
  <c r="L1600" s="1"/>
  <c r="G1600"/>
  <c r="K1600" s="1"/>
  <c r="H1599"/>
  <c r="L1599" s="1"/>
  <c r="G1599"/>
  <c r="K1599" s="1"/>
  <c r="L1598"/>
  <c r="K1598"/>
  <c r="L1597"/>
  <c r="K1597"/>
  <c r="H1596"/>
  <c r="L1596" s="1"/>
  <c r="G1596"/>
  <c r="K1596" s="1"/>
  <c r="H1595"/>
  <c r="L1595" s="1"/>
  <c r="G1595"/>
  <c r="K1595" s="1"/>
  <c r="L1594"/>
  <c r="K1594"/>
  <c r="L1593"/>
  <c r="K1593"/>
  <c r="L1592"/>
  <c r="K1592"/>
  <c r="H1591"/>
  <c r="L1591" s="1"/>
  <c r="G1591"/>
  <c r="K1591" s="1"/>
  <c r="L1590"/>
  <c r="K1590"/>
  <c r="H1589"/>
  <c r="L1589" s="1"/>
  <c r="G1589"/>
  <c r="K1589" s="1"/>
  <c r="L1588"/>
  <c r="K1588"/>
  <c r="L1587"/>
  <c r="K1587"/>
  <c r="H1586"/>
  <c r="L1586" s="1"/>
  <c r="G1586"/>
  <c r="K1586" s="1"/>
  <c r="H1585"/>
  <c r="L1585" s="1"/>
  <c r="G1585"/>
  <c r="K1585" s="1"/>
  <c r="H1584"/>
  <c r="L1584" s="1"/>
  <c r="G1584"/>
  <c r="K1584" s="1"/>
  <c r="H1583"/>
  <c r="L1583" s="1"/>
  <c r="G1583"/>
  <c r="K1583" s="1"/>
  <c r="H1582"/>
  <c r="L1582" s="1"/>
  <c r="G1582"/>
  <c r="K1582" s="1"/>
  <c r="H1581"/>
  <c r="L1581" s="1"/>
  <c r="G1581"/>
  <c r="K1581" s="1"/>
  <c r="H1580"/>
  <c r="L1580" s="1"/>
  <c r="G1580"/>
  <c r="K1580" s="1"/>
  <c r="L1579"/>
  <c r="K1579"/>
  <c r="L1578"/>
  <c r="K1578"/>
  <c r="H1577"/>
  <c r="L1577" s="1"/>
  <c r="G1577"/>
  <c r="K1577" s="1"/>
  <c r="H1576"/>
  <c r="L1576" s="1"/>
  <c r="G1576"/>
  <c r="K1576" s="1"/>
  <c r="H1575"/>
  <c r="L1575" s="1"/>
  <c r="G1575"/>
  <c r="K1575" s="1"/>
  <c r="L1574"/>
  <c r="K1574"/>
  <c r="H1573"/>
  <c r="L1573" s="1"/>
  <c r="G1573"/>
  <c r="K1573" s="1"/>
  <c r="H1572"/>
  <c r="L1572" s="1"/>
  <c r="G1572"/>
  <c r="K1572" s="1"/>
  <c r="H1571"/>
  <c r="L1571" s="1"/>
  <c r="G1571"/>
  <c r="K1571" s="1"/>
  <c r="H1570"/>
  <c r="L1570" s="1"/>
  <c r="G1570"/>
  <c r="K1570" s="1"/>
  <c r="H1569"/>
  <c r="L1569" s="1"/>
  <c r="G1569"/>
  <c r="K1569" s="1"/>
  <c r="H1568"/>
  <c r="L1568" s="1"/>
  <c r="G1568"/>
  <c r="K1568" s="1"/>
  <c r="H1567"/>
  <c r="L1567" s="1"/>
  <c r="G1567"/>
  <c r="K1567" s="1"/>
  <c r="L1566"/>
  <c r="K1566"/>
  <c r="H1565"/>
  <c r="L1565" s="1"/>
  <c r="G1565"/>
  <c r="K1565" s="1"/>
  <c r="H1564"/>
  <c r="L1564" s="1"/>
  <c r="G1564"/>
  <c r="K1564" s="1"/>
  <c r="H1563"/>
  <c r="L1563" s="1"/>
  <c r="G1563"/>
  <c r="K1563" s="1"/>
  <c r="H1562"/>
  <c r="L1562" s="1"/>
  <c r="G1562"/>
  <c r="K1562" s="1"/>
  <c r="H1561"/>
  <c r="L1561" s="1"/>
  <c r="G1561"/>
  <c r="K1561" s="1"/>
  <c r="H1560"/>
  <c r="L1560" s="1"/>
  <c r="G1560"/>
  <c r="K1560" s="1"/>
  <c r="H1559"/>
  <c r="L1559" s="1"/>
  <c r="G1559"/>
  <c r="K1559" s="1"/>
  <c r="L1558"/>
  <c r="K1558"/>
  <c r="L1557"/>
  <c r="K1557"/>
  <c r="H1556"/>
  <c r="L1556" s="1"/>
  <c r="G1556"/>
  <c r="K1556" s="1"/>
  <c r="H1555"/>
  <c r="L1555" s="1"/>
  <c r="G1555"/>
  <c r="K1555" s="1"/>
  <c r="L1554"/>
  <c r="K1554"/>
  <c r="L1553"/>
  <c r="K1553"/>
  <c r="H1552"/>
  <c r="L1552" s="1"/>
  <c r="G1552"/>
  <c r="K1552" s="1"/>
  <c r="L1551"/>
  <c r="K1551"/>
  <c r="H1550"/>
  <c r="L1550" s="1"/>
  <c r="G1550"/>
  <c r="K1550" s="1"/>
  <c r="L1549"/>
  <c r="K1549"/>
  <c r="L1548"/>
  <c r="K1548"/>
  <c r="H1547"/>
  <c r="L1547" s="1"/>
  <c r="G1547"/>
  <c r="K1547" s="1"/>
  <c r="H1546"/>
  <c r="L1546" s="1"/>
  <c r="G1546"/>
  <c r="K1546" s="1"/>
  <c r="H1545"/>
  <c r="L1545" s="1"/>
  <c r="G1545"/>
  <c r="K1545" s="1"/>
  <c r="H1544"/>
  <c r="L1544" s="1"/>
  <c r="G1544"/>
  <c r="K1544" s="1"/>
  <c r="H1543"/>
  <c r="L1543" s="1"/>
  <c r="G1543"/>
  <c r="K1543" s="1"/>
  <c r="L1542"/>
  <c r="K1542"/>
  <c r="H1541"/>
  <c r="L1541" s="1"/>
  <c r="G1541"/>
  <c r="K1541" s="1"/>
  <c r="H1540"/>
  <c r="L1540" s="1"/>
  <c r="G1540"/>
  <c r="K1540" s="1"/>
  <c r="H1539"/>
  <c r="L1539" s="1"/>
  <c r="G1539"/>
  <c r="K1539" s="1"/>
  <c r="L1538"/>
  <c r="K1538"/>
  <c r="H1537"/>
  <c r="L1537" s="1"/>
  <c r="G1537"/>
  <c r="K1537" s="1"/>
  <c r="L1536"/>
  <c r="K1536"/>
  <c r="L1535"/>
  <c r="K1535"/>
  <c r="L1534"/>
  <c r="K1534"/>
  <c r="H1534"/>
  <c r="G1534"/>
  <c r="L1533"/>
  <c r="K1533"/>
  <c r="H1533"/>
  <c r="G1533"/>
  <c r="L1532"/>
  <c r="K1532"/>
  <c r="H1532"/>
  <c r="G1532"/>
  <c r="L1531"/>
  <c r="K1531"/>
  <c r="H1531"/>
  <c r="G1531"/>
  <c r="L1530"/>
  <c r="K1530"/>
  <c r="H1529"/>
  <c r="L1529" s="1"/>
  <c r="G1529"/>
  <c r="K1529" s="1"/>
  <c r="H1528"/>
  <c r="L1528" s="1"/>
  <c r="G1528"/>
  <c r="K1528" s="1"/>
  <c r="H1527"/>
  <c r="L1527" s="1"/>
  <c r="G1527"/>
  <c r="K1527" s="1"/>
  <c r="H1526"/>
  <c r="L1526" s="1"/>
  <c r="G1526"/>
  <c r="K1526" s="1"/>
  <c r="H1525"/>
  <c r="L1525" s="1"/>
  <c r="G1525"/>
  <c r="K1525" s="1"/>
  <c r="L1524"/>
  <c r="K1524"/>
  <c r="K1523"/>
  <c r="H1523"/>
  <c r="L1523" s="1"/>
  <c r="G1523"/>
  <c r="K1522"/>
  <c r="H1522"/>
  <c r="L1522" s="1"/>
  <c r="G1522"/>
  <c r="L1521"/>
  <c r="K1521"/>
  <c r="H1520"/>
  <c r="L1520" s="1"/>
  <c r="G1520"/>
  <c r="K1520" s="1"/>
  <c r="H1519"/>
  <c r="L1519" s="1"/>
  <c r="G1519"/>
  <c r="K1519" s="1"/>
  <c r="L1518"/>
  <c r="K1518"/>
  <c r="L1517"/>
  <c r="K1517"/>
  <c r="H1517"/>
  <c r="G1517"/>
  <c r="L1516"/>
  <c r="K1516"/>
  <c r="H1516"/>
  <c r="G1516"/>
  <c r="L1515"/>
  <c r="K1515"/>
  <c r="H1514"/>
  <c r="L1514" s="1"/>
  <c r="G1514"/>
  <c r="K1514" s="1"/>
  <c r="H1513"/>
  <c r="L1513" s="1"/>
  <c r="G1513"/>
  <c r="K1513" s="1"/>
  <c r="L1512"/>
  <c r="K1512"/>
  <c r="L1511"/>
  <c r="K1511"/>
  <c r="H1511"/>
  <c r="G1511"/>
  <c r="L1510"/>
  <c r="K1510"/>
  <c r="H1510"/>
  <c r="G1510"/>
  <c r="L1509"/>
  <c r="K1509"/>
  <c r="H1508"/>
  <c r="L1508" s="1"/>
  <c r="G1508"/>
  <c r="K1508" s="1"/>
  <c r="H1507"/>
  <c r="L1507" s="1"/>
  <c r="G1507"/>
  <c r="K1507" s="1"/>
  <c r="H1506"/>
  <c r="L1506" s="1"/>
  <c r="G1506"/>
  <c r="K1506" s="1"/>
  <c r="L1505"/>
  <c r="K1505"/>
  <c r="L1504"/>
  <c r="K1504"/>
  <c r="H1504"/>
  <c r="G1504"/>
  <c r="L1503"/>
  <c r="K1503"/>
  <c r="H1503"/>
  <c r="G1503"/>
  <c r="L1502"/>
  <c r="K1502"/>
  <c r="H1502"/>
  <c r="G1502"/>
  <c r="L1501"/>
  <c r="K1501"/>
  <c r="H1500"/>
  <c r="L1500" s="1"/>
  <c r="G1500"/>
  <c r="K1500" s="1"/>
  <c r="H1499"/>
  <c r="L1499" s="1"/>
  <c r="G1499"/>
  <c r="K1499" s="1"/>
  <c r="H1498"/>
  <c r="L1498" s="1"/>
  <c r="G1498"/>
  <c r="K1498" s="1"/>
  <c r="H1497"/>
  <c r="L1497" s="1"/>
  <c r="G1497"/>
  <c r="K1497" s="1"/>
  <c r="H1496"/>
  <c r="L1496" s="1"/>
  <c r="G1496"/>
  <c r="K1496" s="1"/>
  <c r="H1495"/>
  <c r="L1495" s="1"/>
  <c r="G1495"/>
  <c r="K1495" s="1"/>
  <c r="L1494"/>
  <c r="K1494"/>
  <c r="L1493"/>
  <c r="K1493"/>
  <c r="H1493"/>
  <c r="G1493"/>
  <c r="L1492"/>
  <c r="K1492"/>
  <c r="H1492"/>
  <c r="G1492"/>
  <c r="L1491"/>
  <c r="K1491"/>
  <c r="H1491"/>
  <c r="G1491"/>
  <c r="L1490"/>
  <c r="K1490"/>
  <c r="H1490"/>
  <c r="G1490"/>
  <c r="L1489"/>
  <c r="K1489"/>
  <c r="H1489"/>
  <c r="G1489"/>
  <c r="L1488"/>
  <c r="K1488"/>
  <c r="H1488"/>
  <c r="G1488"/>
  <c r="L1487"/>
  <c r="K1487"/>
  <c r="H1486"/>
  <c r="L1486" s="1"/>
  <c r="G1486"/>
  <c r="K1486" s="1"/>
  <c r="H1485"/>
  <c r="L1485" s="1"/>
  <c r="G1485"/>
  <c r="K1485" s="1"/>
  <c r="H1484"/>
  <c r="L1484" s="1"/>
  <c r="G1484"/>
  <c r="K1484" s="1"/>
  <c r="H1483"/>
  <c r="L1483" s="1"/>
  <c r="G1483"/>
  <c r="K1483" s="1"/>
  <c r="H1482"/>
  <c r="L1482" s="1"/>
  <c r="G1482"/>
  <c r="K1482" s="1"/>
  <c r="H1481"/>
  <c r="L1481" s="1"/>
  <c r="G1481"/>
  <c r="K1481" s="1"/>
  <c r="H1480"/>
  <c r="L1480" s="1"/>
  <c r="G1480"/>
  <c r="K1480" s="1"/>
  <c r="L1479"/>
  <c r="K1479"/>
  <c r="L1478"/>
  <c r="K1478"/>
  <c r="H1478"/>
  <c r="G1478"/>
  <c r="L1477"/>
  <c r="K1477"/>
  <c r="H1477"/>
  <c r="G1477"/>
  <c r="L1476"/>
  <c r="K1476"/>
  <c r="L1475"/>
  <c r="K1475"/>
  <c r="L1474"/>
  <c r="K1474"/>
  <c r="H1474"/>
  <c r="G1474"/>
  <c r="L1473"/>
  <c r="K1473"/>
  <c r="H1473"/>
  <c r="G1473"/>
  <c r="L1472"/>
  <c r="K1472"/>
  <c r="H1472"/>
  <c r="G1472"/>
  <c r="L1471"/>
  <c r="K1471"/>
  <c r="H1470"/>
  <c r="L1470" s="1"/>
  <c r="G1470"/>
  <c r="K1470" s="1"/>
  <c r="H1469"/>
  <c r="L1469" s="1"/>
  <c r="G1469"/>
  <c r="K1469" s="1"/>
  <c r="L1468"/>
  <c r="K1468"/>
  <c r="L1467"/>
  <c r="K1467"/>
  <c r="H1467"/>
  <c r="G1467"/>
  <c r="L1466"/>
  <c r="K1466"/>
  <c r="H1466"/>
  <c r="G1466"/>
  <c r="L1465"/>
  <c r="K1465"/>
  <c r="H1464"/>
  <c r="L1464" s="1"/>
  <c r="G1464"/>
  <c r="K1464" s="1"/>
  <c r="H1463"/>
  <c r="L1463" s="1"/>
  <c r="G1463"/>
  <c r="K1463" s="1"/>
  <c r="L1462"/>
  <c r="K1462"/>
  <c r="L1461"/>
  <c r="K1461"/>
  <c r="H1461"/>
  <c r="G1461"/>
  <c r="L1460"/>
  <c r="K1460"/>
  <c r="H1460"/>
  <c r="G1460"/>
  <c r="L1459"/>
  <c r="K1459"/>
  <c r="H1458"/>
  <c r="L1458" s="1"/>
  <c r="G1458"/>
  <c r="K1458" s="1"/>
  <c r="H1457"/>
  <c r="L1457" s="1"/>
  <c r="G1457"/>
  <c r="K1457" s="1"/>
  <c r="L1456"/>
  <c r="K1456"/>
  <c r="L1455"/>
  <c r="K1455"/>
  <c r="H1455"/>
  <c r="G1455"/>
  <c r="L1454"/>
  <c r="K1454"/>
  <c r="H1454"/>
  <c r="G1454"/>
  <c r="L1453"/>
  <c r="K1453"/>
  <c r="H1452"/>
  <c r="L1452" s="1"/>
  <c r="G1452"/>
  <c r="K1452" s="1"/>
  <c r="H1451"/>
  <c r="L1451" s="1"/>
  <c r="G1451"/>
  <c r="K1451" s="1"/>
  <c r="H1450"/>
  <c r="L1450" s="1"/>
  <c r="G1450"/>
  <c r="K1450" s="1"/>
  <c r="H1449"/>
  <c r="L1449" s="1"/>
  <c r="G1449"/>
  <c r="K1449" s="1"/>
  <c r="H1448"/>
  <c r="L1448" s="1"/>
  <c r="G1448"/>
  <c r="K1448" s="1"/>
  <c r="L1447"/>
  <c r="K1447"/>
  <c r="L1446"/>
  <c r="K1446"/>
  <c r="H1446"/>
  <c r="G1446"/>
  <c r="L1445"/>
  <c r="K1445"/>
  <c r="H1445"/>
  <c r="G1445"/>
  <c r="L1444"/>
  <c r="K1444"/>
  <c r="H1444"/>
  <c r="G1444"/>
  <c r="L1443"/>
  <c r="K1443"/>
  <c r="H1443"/>
  <c r="G1443"/>
  <c r="L1442"/>
  <c r="K1442"/>
  <c r="H1442"/>
  <c r="G1442"/>
  <c r="L1440"/>
  <c r="K1440"/>
  <c r="H1439"/>
  <c r="L1439" s="1"/>
  <c r="G1439"/>
  <c r="K1439" s="1"/>
  <c r="H1438"/>
  <c r="L1438" s="1"/>
  <c r="G1438"/>
  <c r="K1438" s="1"/>
  <c r="H1437"/>
  <c r="L1437" s="1"/>
  <c r="G1437"/>
  <c r="K1437" s="1"/>
  <c r="H1436"/>
  <c r="L1436" s="1"/>
  <c r="G1436"/>
  <c r="K1436" s="1"/>
  <c r="L1435"/>
  <c r="K1435"/>
  <c r="L1434"/>
  <c r="K1434"/>
  <c r="H1434"/>
  <c r="G1434"/>
  <c r="L1433"/>
  <c r="K1433"/>
  <c r="H1433"/>
  <c r="G1433"/>
  <c r="L1432"/>
  <c r="K1432"/>
  <c r="H1431"/>
  <c r="L1431" s="1"/>
  <c r="G1431"/>
  <c r="K1431" s="1"/>
  <c r="H1430"/>
  <c r="L1430" s="1"/>
  <c r="G1430"/>
  <c r="K1430" s="1"/>
  <c r="H1429"/>
  <c r="L1429" s="1"/>
  <c r="G1429"/>
  <c r="K1429" s="1"/>
  <c r="H1428"/>
  <c r="L1428" s="1"/>
  <c r="G1428"/>
  <c r="K1428" s="1"/>
  <c r="H1427"/>
  <c r="L1427" s="1"/>
  <c r="G1427"/>
  <c r="K1427" s="1"/>
  <c r="H1426"/>
  <c r="L1426" s="1"/>
  <c r="G1426"/>
  <c r="K1426" s="1"/>
  <c r="L1425"/>
  <c r="K1425"/>
  <c r="L1424"/>
  <c r="K1424"/>
  <c r="H1423"/>
  <c r="L1423" s="1"/>
  <c r="G1423"/>
  <c r="K1423" s="1"/>
  <c r="H1422"/>
  <c r="L1422" s="1"/>
  <c r="G1422"/>
  <c r="K1422" s="1"/>
  <c r="H1421"/>
  <c r="L1421" s="1"/>
  <c r="G1421"/>
  <c r="K1421" s="1"/>
  <c r="H1420"/>
  <c r="L1420" s="1"/>
  <c r="G1420"/>
  <c r="K1420" s="1"/>
  <c r="H1419"/>
  <c r="L1419" s="1"/>
  <c r="G1419"/>
  <c r="K1419" s="1"/>
  <c r="H1418"/>
  <c r="L1418" s="1"/>
  <c r="G1418"/>
  <c r="K1418" s="1"/>
  <c r="L1416"/>
  <c r="K1416"/>
  <c r="L1415"/>
  <c r="K1415"/>
  <c r="H1415"/>
  <c r="G1415"/>
  <c r="L1414"/>
  <c r="K1414"/>
  <c r="H1414"/>
  <c r="G1414"/>
  <c r="L1413"/>
  <c r="K1413"/>
  <c r="H1413"/>
  <c r="G1413"/>
  <c r="L1412"/>
  <c r="K1412"/>
  <c r="H1412"/>
  <c r="G1412"/>
  <c r="L1411"/>
  <c r="K1411"/>
  <c r="H1410"/>
  <c r="L1410" s="1"/>
  <c r="G1410"/>
  <c r="K1410" s="1"/>
  <c r="H1409"/>
  <c r="L1409" s="1"/>
  <c r="G1409"/>
  <c r="K1409" s="1"/>
  <c r="H1408"/>
  <c r="L1408" s="1"/>
  <c r="G1408"/>
  <c r="K1408" s="1"/>
  <c r="H1407"/>
  <c r="L1407" s="1"/>
  <c r="G1407"/>
  <c r="K1407" s="1"/>
  <c r="H1406"/>
  <c r="L1406" s="1"/>
  <c r="G1406"/>
  <c r="K1406" s="1"/>
  <c r="H1405"/>
  <c r="L1405" s="1"/>
  <c r="G1405"/>
  <c r="K1405" s="1"/>
  <c r="H1404"/>
  <c r="L1404" s="1"/>
  <c r="G1404"/>
  <c r="K1404" s="1"/>
  <c r="L1402"/>
  <c r="K1402"/>
  <c r="L1401"/>
  <c r="K1401"/>
  <c r="H1400"/>
  <c r="L1400" s="1"/>
  <c r="G1400"/>
  <c r="K1400" s="1"/>
  <c r="H1399"/>
  <c r="L1399" s="1"/>
  <c r="G1399"/>
  <c r="K1399" s="1"/>
  <c r="L1398"/>
  <c r="K1398"/>
  <c r="L1397"/>
  <c r="K1397"/>
  <c r="H1397"/>
  <c r="G1397"/>
  <c r="L1396"/>
  <c r="K1396"/>
  <c r="H1396"/>
  <c r="G1396"/>
  <c r="L1390"/>
  <c r="K1390"/>
  <c r="H1389"/>
  <c r="L1389" s="1"/>
  <c r="G1389"/>
  <c r="K1389" s="1"/>
  <c r="H1388"/>
  <c r="L1388" s="1"/>
  <c r="G1388"/>
  <c r="K1388" s="1"/>
  <c r="L1387"/>
  <c r="K1387"/>
  <c r="L1386"/>
  <c r="K1386"/>
  <c r="H1386"/>
  <c r="G1386"/>
  <c r="L1385"/>
  <c r="K1385"/>
  <c r="H1385"/>
  <c r="G1385"/>
  <c r="L1380"/>
  <c r="K1380"/>
  <c r="L1379"/>
  <c r="K1379"/>
  <c r="L1378"/>
  <c r="K1378"/>
  <c r="H1378"/>
  <c r="G1378"/>
  <c r="L1377"/>
  <c r="K1377"/>
  <c r="H1377"/>
  <c r="G1377"/>
  <c r="L1376"/>
  <c r="K1376"/>
  <c r="H1376"/>
  <c r="G1376"/>
  <c r="L1375"/>
  <c r="K1375"/>
  <c r="H1375"/>
  <c r="G1375"/>
  <c r="L1374"/>
  <c r="K1374"/>
  <c r="H1374"/>
  <c r="G1374"/>
  <c r="L1373"/>
  <c r="K1373"/>
  <c r="H1373"/>
  <c r="G1373"/>
  <c r="L1371"/>
  <c r="K1371"/>
  <c r="H1370"/>
  <c r="L1370" s="1"/>
  <c r="G1370"/>
  <c r="K1370" s="1"/>
  <c r="H1369"/>
  <c r="L1369" s="1"/>
  <c r="G1369"/>
  <c r="K1369" s="1"/>
  <c r="L1368"/>
  <c r="K1368"/>
  <c r="L1367"/>
  <c r="K1367"/>
  <c r="H1367"/>
  <c r="G1367"/>
  <c r="L1366"/>
  <c r="K1366"/>
  <c r="H1366"/>
  <c r="G1366"/>
  <c r="K1365"/>
  <c r="G1365"/>
  <c r="K1364"/>
  <c r="G1364"/>
  <c r="K1363"/>
  <c r="G1363"/>
  <c r="K1362"/>
  <c r="G1362"/>
  <c r="K1361"/>
  <c r="G1361"/>
  <c r="L1360"/>
  <c r="K1360"/>
  <c r="H1359"/>
  <c r="L1359" s="1"/>
  <c r="G1359"/>
  <c r="K1359" s="1"/>
  <c r="H1358"/>
  <c r="L1358" s="1"/>
  <c r="G1358"/>
  <c r="K1358" s="1"/>
  <c r="L1357"/>
  <c r="K1357"/>
  <c r="L1356"/>
  <c r="K1356"/>
  <c r="H1356"/>
  <c r="G1356"/>
  <c r="L1355"/>
  <c r="K1355"/>
  <c r="H1355"/>
  <c r="G1355"/>
  <c r="L1354"/>
  <c r="K1354"/>
  <c r="H1354"/>
  <c r="G1354"/>
  <c r="L1353"/>
  <c r="K1353"/>
  <c r="H1353"/>
  <c r="G1353"/>
  <c r="L1352"/>
  <c r="K1352"/>
  <c r="H1352"/>
  <c r="G1352"/>
  <c r="L1351"/>
  <c r="K1351"/>
  <c r="H1351"/>
  <c r="G1351"/>
  <c r="L1350"/>
  <c r="K1350"/>
  <c r="H1349"/>
  <c r="L1349" s="1"/>
  <c r="G1349"/>
  <c r="K1349" s="1"/>
  <c r="H1348"/>
  <c r="L1348" s="1"/>
  <c r="G1348"/>
  <c r="K1348" s="1"/>
  <c r="L1347"/>
  <c r="K1347"/>
  <c r="L1346"/>
  <c r="K1346"/>
  <c r="H1346"/>
  <c r="G1346"/>
  <c r="L1345"/>
  <c r="K1345"/>
  <c r="L1344"/>
  <c r="K1344"/>
  <c r="L1343"/>
  <c r="K1343"/>
  <c r="H1342"/>
  <c r="L1342" s="1"/>
  <c r="G1342"/>
  <c r="K1342" s="1"/>
  <c r="H1341"/>
  <c r="L1341" s="1"/>
  <c r="G1341"/>
  <c r="K1341" s="1"/>
  <c r="L1340"/>
  <c r="K1340"/>
  <c r="L1339"/>
  <c r="K1339"/>
  <c r="H1338"/>
  <c r="L1338" s="1"/>
  <c r="G1338"/>
  <c r="K1338" s="1"/>
  <c r="H1337"/>
  <c r="L1337" s="1"/>
  <c r="G1337"/>
  <c r="K1337" s="1"/>
  <c r="L1336"/>
  <c r="K1336"/>
  <c r="L1335"/>
  <c r="K1335"/>
  <c r="L1334"/>
  <c r="K1334"/>
  <c r="L1333"/>
  <c r="K1333"/>
  <c r="H1333"/>
  <c r="G1333"/>
  <c r="L1332"/>
  <c r="K1332"/>
  <c r="H1331"/>
  <c r="L1331" s="1"/>
  <c r="G1331"/>
  <c r="K1331" s="1"/>
  <c r="L1330"/>
  <c r="K1330"/>
  <c r="L1329"/>
  <c r="K1329"/>
  <c r="H1328"/>
  <c r="L1328" s="1"/>
  <c r="G1328"/>
  <c r="K1328" s="1"/>
  <c r="H1327"/>
  <c r="L1327" s="1"/>
  <c r="G1327"/>
  <c r="K1327" s="1"/>
  <c r="H1326"/>
  <c r="L1326" s="1"/>
  <c r="G1326"/>
  <c r="K1326" s="1"/>
  <c r="H1325"/>
  <c r="L1325" s="1"/>
  <c r="G1325"/>
  <c r="K1325" s="1"/>
  <c r="H1324"/>
  <c r="L1324" s="1"/>
  <c r="G1324"/>
  <c r="K1324" s="1"/>
  <c r="H1323"/>
  <c r="L1323" s="1"/>
  <c r="G1323"/>
  <c r="K1323" s="1"/>
  <c r="L1321"/>
  <c r="K1321"/>
  <c r="L1320"/>
  <c r="K1320"/>
  <c r="H1319"/>
  <c r="L1319" s="1"/>
  <c r="G1319"/>
  <c r="K1319" s="1"/>
  <c r="H1318"/>
  <c r="L1318" s="1"/>
  <c r="G1318"/>
  <c r="K1318" s="1"/>
  <c r="L1317"/>
  <c r="K1317"/>
  <c r="L1316"/>
  <c r="K1316"/>
  <c r="H1316"/>
  <c r="G1316"/>
  <c r="L1315"/>
  <c r="K1315"/>
  <c r="H1315"/>
  <c r="G1315"/>
  <c r="L1309"/>
  <c r="K1309"/>
  <c r="H1308"/>
  <c r="L1308" s="1"/>
  <c r="G1308"/>
  <c r="K1308" s="1"/>
  <c r="H1307"/>
  <c r="L1307" s="1"/>
  <c r="G1307"/>
  <c r="K1307" s="1"/>
  <c r="L1306"/>
  <c r="K1306"/>
  <c r="L1305"/>
  <c r="K1305"/>
  <c r="H1305"/>
  <c r="G1305"/>
  <c r="L1304"/>
  <c r="K1304"/>
  <c r="H1304"/>
  <c r="G1304"/>
  <c r="L1303"/>
  <c r="K1303"/>
  <c r="H1302"/>
  <c r="L1302" s="1"/>
  <c r="G1302"/>
  <c r="K1302" s="1"/>
  <c r="H1301"/>
  <c r="L1301" s="1"/>
  <c r="G1301"/>
  <c r="K1301" s="1"/>
  <c r="H1300"/>
  <c r="L1300" s="1"/>
  <c r="G1300"/>
  <c r="K1300" s="1"/>
  <c r="H1299"/>
  <c r="L1299" s="1"/>
  <c r="G1299"/>
  <c r="K1299" s="1"/>
  <c r="H1298"/>
  <c r="L1298" s="1"/>
  <c r="G1298"/>
  <c r="K1298" s="1"/>
  <c r="H1297"/>
  <c r="L1297" s="1"/>
  <c r="G1297"/>
  <c r="K1297" s="1"/>
  <c r="L1296"/>
  <c r="K1296"/>
  <c r="L1295"/>
  <c r="K1295"/>
  <c r="H1294"/>
  <c r="L1294" s="1"/>
  <c r="G1294"/>
  <c r="K1294" s="1"/>
  <c r="H1293"/>
  <c r="L1293" s="1"/>
  <c r="G1293"/>
  <c r="K1293" s="1"/>
  <c r="H1292"/>
  <c r="L1292" s="1"/>
  <c r="G1292"/>
  <c r="K1292" s="1"/>
  <c r="H1291"/>
  <c r="L1291" s="1"/>
  <c r="G1291"/>
  <c r="K1291" s="1"/>
  <c r="H1290"/>
  <c r="L1290" s="1"/>
  <c r="G1290"/>
  <c r="K1290" s="1"/>
  <c r="H1289"/>
  <c r="L1289" s="1"/>
  <c r="G1289"/>
  <c r="K1289" s="1"/>
  <c r="H1288"/>
  <c r="L1288" s="1"/>
  <c r="G1288"/>
  <c r="K1288" s="1"/>
  <c r="L1287"/>
  <c r="K1287"/>
  <c r="L1286"/>
  <c r="K1286"/>
  <c r="H1286"/>
  <c r="G1286"/>
  <c r="L1285"/>
  <c r="K1285"/>
  <c r="H1285"/>
  <c r="G1285"/>
  <c r="L1284"/>
  <c r="K1284"/>
  <c r="H1283"/>
  <c r="L1283" s="1"/>
  <c r="G1283"/>
  <c r="K1283" s="1"/>
  <c r="H1282"/>
  <c r="L1282" s="1"/>
  <c r="G1282"/>
  <c r="K1282" s="1"/>
  <c r="H1281"/>
  <c r="L1281" s="1"/>
  <c r="G1281"/>
  <c r="K1281" s="1"/>
  <c r="H1280"/>
  <c r="L1280" s="1"/>
  <c r="G1280"/>
  <c r="K1280" s="1"/>
  <c r="H1279"/>
  <c r="L1279" s="1"/>
  <c r="G1279"/>
  <c r="K1279" s="1"/>
  <c r="H1278"/>
  <c r="L1278" s="1"/>
  <c r="G1278"/>
  <c r="K1278" s="1"/>
  <c r="H1277"/>
  <c r="L1277" s="1"/>
  <c r="G1277"/>
  <c r="K1277" s="1"/>
  <c r="L1276"/>
  <c r="K1276"/>
  <c r="L1275"/>
  <c r="K1275"/>
  <c r="H1275"/>
  <c r="G1275"/>
  <c r="L1274"/>
  <c r="K1274"/>
  <c r="H1274"/>
  <c r="G1274"/>
  <c r="L1273"/>
  <c r="K1273"/>
  <c r="H1273"/>
  <c r="G1273"/>
  <c r="L1272"/>
  <c r="K1272"/>
  <c r="H1272"/>
  <c r="G1272"/>
  <c r="L1271"/>
  <c r="K1271"/>
  <c r="H1271"/>
  <c r="G1271"/>
  <c r="L1270"/>
  <c r="K1270"/>
  <c r="H1270"/>
  <c r="G1270"/>
  <c r="L1269"/>
  <c r="K1269"/>
  <c r="D1269"/>
  <c r="C1269"/>
  <c r="B1269"/>
  <c r="H1268"/>
  <c r="L1268" s="1"/>
  <c r="G1268"/>
  <c r="K1268" s="1"/>
  <c r="D1268"/>
  <c r="C1268"/>
  <c r="B1268"/>
  <c r="H1267"/>
  <c r="L1267" s="1"/>
  <c r="G1267"/>
  <c r="K1267" s="1"/>
  <c r="D1267"/>
  <c r="C1267"/>
  <c r="B1267"/>
  <c r="L1266"/>
  <c r="K1266"/>
  <c r="K1265"/>
  <c r="H1265"/>
  <c r="L1265" s="1"/>
  <c r="G1265"/>
  <c r="L1264"/>
  <c r="K1264"/>
  <c r="L1263"/>
  <c r="K1263"/>
  <c r="L1262"/>
  <c r="K1262"/>
  <c r="H1261"/>
  <c r="L1261" s="1"/>
  <c r="G1261"/>
  <c r="K1261" s="1"/>
  <c r="H1260"/>
  <c r="L1260" s="1"/>
  <c r="G1260"/>
  <c r="K1260" s="1"/>
  <c r="L1259"/>
  <c r="K1259"/>
  <c r="L1258"/>
  <c r="K1258"/>
  <c r="H1257"/>
  <c r="L1257" s="1"/>
  <c r="G1257"/>
  <c r="K1257" s="1"/>
  <c r="H1256"/>
  <c r="L1256" s="1"/>
  <c r="G1256"/>
  <c r="K1256" s="1"/>
  <c r="L1255"/>
  <c r="K1255"/>
  <c r="L1254"/>
  <c r="K1254"/>
  <c r="H1253"/>
  <c r="L1253" s="1"/>
  <c r="G1253"/>
  <c r="K1253" s="1"/>
  <c r="L1252"/>
  <c r="K1252"/>
  <c r="K1251"/>
  <c r="H1251"/>
  <c r="L1251" s="1"/>
  <c r="G1251"/>
  <c r="L1250"/>
  <c r="K1250"/>
  <c r="L1249"/>
  <c r="K1249"/>
  <c r="K1248"/>
  <c r="H1248"/>
  <c r="L1248" s="1"/>
  <c r="G1248"/>
  <c r="K1247"/>
  <c r="H1247"/>
  <c r="L1247" s="1"/>
  <c r="G1247"/>
  <c r="H1246"/>
  <c r="L1246" s="1"/>
  <c r="G1246"/>
  <c r="K1246" s="1"/>
  <c r="H1245"/>
  <c r="L1245" s="1"/>
  <c r="G1245"/>
  <c r="K1245" s="1"/>
  <c r="H1244"/>
  <c r="L1244" s="1"/>
  <c r="G1244"/>
  <c r="K1244" s="1"/>
  <c r="H1243"/>
  <c r="L1243" s="1"/>
  <c r="G1243"/>
  <c r="K1243" s="1"/>
  <c r="L1241"/>
  <c r="K1241"/>
  <c r="L1240"/>
  <c r="K1240"/>
  <c r="H1239"/>
  <c r="L1239" s="1"/>
  <c r="G1239"/>
  <c r="K1239" s="1"/>
  <c r="H1238"/>
  <c r="L1238" s="1"/>
  <c r="G1238"/>
  <c r="K1238" s="1"/>
  <c r="L1237"/>
  <c r="K1237"/>
  <c r="H1236"/>
  <c r="L1236" s="1"/>
  <c r="G1236"/>
  <c r="K1236" s="1"/>
  <c r="L1235"/>
  <c r="H1235"/>
  <c r="G1235"/>
  <c r="K1235" s="1"/>
  <c r="L1234"/>
  <c r="H1234"/>
  <c r="G1234"/>
  <c r="K1234" s="1"/>
  <c r="L1233"/>
  <c r="H1233"/>
  <c r="G1233"/>
  <c r="K1233" s="1"/>
  <c r="L1232"/>
  <c r="H1232"/>
  <c r="G1232"/>
  <c r="K1232" s="1"/>
  <c r="L1231"/>
  <c r="H1231"/>
  <c r="G1231"/>
  <c r="K1231" s="1"/>
  <c r="L1230"/>
  <c r="H1230"/>
  <c r="G1230"/>
  <c r="K1230" s="1"/>
  <c r="L1229"/>
  <c r="K1229"/>
  <c r="H1228"/>
  <c r="L1228" s="1"/>
  <c r="G1228"/>
  <c r="K1228" s="1"/>
  <c r="H1227"/>
  <c r="L1227" s="1"/>
  <c r="G1227"/>
  <c r="K1227" s="1"/>
  <c r="L1226"/>
  <c r="K1226"/>
  <c r="L1225"/>
  <c r="H1225"/>
  <c r="G1225"/>
  <c r="K1225" s="1"/>
  <c r="L1224"/>
  <c r="H1224"/>
  <c r="G1224"/>
  <c r="K1224" s="1"/>
  <c r="L1223"/>
  <c r="K1223"/>
  <c r="H1222"/>
  <c r="L1222" s="1"/>
  <c r="G1222"/>
  <c r="K1222" s="1"/>
  <c r="H1221"/>
  <c r="L1221" s="1"/>
  <c r="G1221"/>
  <c r="K1221" s="1"/>
  <c r="H1220"/>
  <c r="L1220" s="1"/>
  <c r="G1220"/>
  <c r="K1220" s="1"/>
  <c r="H1219"/>
  <c r="L1219" s="1"/>
  <c r="G1219"/>
  <c r="K1219" s="1"/>
  <c r="H1218"/>
  <c r="L1218" s="1"/>
  <c r="G1218"/>
  <c r="K1218" s="1"/>
  <c r="H1217"/>
  <c r="L1217" s="1"/>
  <c r="G1217"/>
  <c r="K1217" s="1"/>
  <c r="L1216"/>
  <c r="K1216"/>
  <c r="L1215"/>
  <c r="K1215"/>
  <c r="H1214"/>
  <c r="L1214" s="1"/>
  <c r="G1214"/>
  <c r="K1214" s="1"/>
  <c r="H1213"/>
  <c r="L1213" s="1"/>
  <c r="G1213"/>
  <c r="K1213" s="1"/>
  <c r="H1212"/>
  <c r="L1212" s="1"/>
  <c r="G1212"/>
  <c r="K1212" s="1"/>
  <c r="H1211"/>
  <c r="L1211" s="1"/>
  <c r="G1211"/>
  <c r="K1211" s="1"/>
  <c r="H1210"/>
  <c r="L1210" s="1"/>
  <c r="G1210"/>
  <c r="K1210" s="1"/>
  <c r="H1209"/>
  <c r="L1209" s="1"/>
  <c r="G1209"/>
  <c r="K1209" s="1"/>
  <c r="H1208"/>
  <c r="L1208" s="1"/>
  <c r="G1208"/>
  <c r="K1208" s="1"/>
  <c r="L1207"/>
  <c r="K1207"/>
  <c r="L1206"/>
  <c r="H1206"/>
  <c r="G1206"/>
  <c r="K1206" s="1"/>
  <c r="L1205"/>
  <c r="H1205"/>
  <c r="G1205"/>
  <c r="K1205" s="1"/>
  <c r="L1204"/>
  <c r="K1204"/>
  <c r="H1203"/>
  <c r="L1203" s="1"/>
  <c r="G1203"/>
  <c r="K1203" s="1"/>
  <c r="H1202"/>
  <c r="L1202" s="1"/>
  <c r="G1202"/>
  <c r="K1202" s="1"/>
  <c r="H1201"/>
  <c r="L1201" s="1"/>
  <c r="G1201"/>
  <c r="K1201" s="1"/>
  <c r="H1200"/>
  <c r="L1200" s="1"/>
  <c r="G1200"/>
  <c r="K1200" s="1"/>
  <c r="H1199"/>
  <c r="L1199" s="1"/>
  <c r="G1199"/>
  <c r="K1199" s="1"/>
  <c r="H1198"/>
  <c r="L1198" s="1"/>
  <c r="G1198"/>
  <c r="K1198" s="1"/>
  <c r="H1197"/>
  <c r="L1197" s="1"/>
  <c r="G1197"/>
  <c r="K1197" s="1"/>
  <c r="L1196"/>
  <c r="K1196"/>
  <c r="L1195"/>
  <c r="H1195"/>
  <c r="G1195"/>
  <c r="K1195" s="1"/>
  <c r="L1194"/>
  <c r="H1194"/>
  <c r="G1194"/>
  <c r="K1194" s="1"/>
  <c r="L1193"/>
  <c r="K1193"/>
  <c r="H1192"/>
  <c r="L1192" s="1"/>
  <c r="G1192"/>
  <c r="K1192" s="1"/>
  <c r="H1191"/>
  <c r="L1191" s="1"/>
  <c r="G1191"/>
  <c r="K1191" s="1"/>
  <c r="H1190"/>
  <c r="L1190" s="1"/>
  <c r="G1190"/>
  <c r="K1190" s="1"/>
  <c r="H1189"/>
  <c r="L1189" s="1"/>
  <c r="G1189"/>
  <c r="K1189" s="1"/>
  <c r="H1188"/>
  <c r="L1188" s="1"/>
  <c r="G1188"/>
  <c r="K1188" s="1"/>
  <c r="H1187"/>
  <c r="L1187" s="1"/>
  <c r="G1187"/>
  <c r="K1187" s="1"/>
  <c r="L1186"/>
  <c r="K1186"/>
  <c r="L1185"/>
  <c r="H1185"/>
  <c r="G1185"/>
  <c r="K1185" s="1"/>
  <c r="L1184"/>
  <c r="H1184"/>
  <c r="G1184"/>
  <c r="K1184" s="1"/>
  <c r="L1183"/>
  <c r="K1183"/>
  <c r="H1182"/>
  <c r="L1182" s="1"/>
  <c r="G1182"/>
  <c r="K1182" s="1"/>
  <c r="L1181"/>
  <c r="K1181"/>
  <c r="L1180"/>
  <c r="K1180"/>
  <c r="L1179"/>
  <c r="K1179"/>
  <c r="K1178"/>
  <c r="H1178"/>
  <c r="L1178" s="1"/>
  <c r="G1178"/>
  <c r="K1177"/>
  <c r="H1177"/>
  <c r="L1177" s="1"/>
  <c r="G1177"/>
  <c r="L1176"/>
  <c r="K1176"/>
  <c r="L1175"/>
  <c r="K1175"/>
  <c r="K1174"/>
  <c r="H1174"/>
  <c r="L1174" s="1"/>
  <c r="G1174"/>
  <c r="K1173"/>
  <c r="H1173"/>
  <c r="L1173" s="1"/>
  <c r="G1173"/>
  <c r="L1172"/>
  <c r="K1172"/>
  <c r="L1171"/>
  <c r="K1171"/>
  <c r="K1170"/>
  <c r="H1170"/>
  <c r="L1170" s="1"/>
  <c r="G1170"/>
  <c r="L1169"/>
  <c r="K1169"/>
  <c r="L1168"/>
  <c r="H1168"/>
  <c r="G1168"/>
  <c r="K1168" s="1"/>
  <c r="L1167"/>
  <c r="K1167"/>
  <c r="L1166"/>
  <c r="K1166"/>
  <c r="L1165"/>
  <c r="H1165"/>
  <c r="G1165"/>
  <c r="K1165" s="1"/>
  <c r="L1164"/>
  <c r="H1164"/>
  <c r="G1164"/>
  <c r="K1164" s="1"/>
  <c r="L1163"/>
  <c r="H1163"/>
  <c r="G1163"/>
  <c r="K1163" s="1"/>
  <c r="L1162"/>
  <c r="H1162"/>
  <c r="G1162"/>
  <c r="K1162" s="1"/>
  <c r="L1161"/>
  <c r="H1161"/>
  <c r="G1161"/>
  <c r="K1161" s="1"/>
  <c r="L1160"/>
  <c r="H1160"/>
  <c r="G1160"/>
  <c r="K1160" s="1"/>
  <c r="L1159"/>
  <c r="H1159"/>
  <c r="G1159"/>
  <c r="K1159" s="1"/>
  <c r="L1158"/>
  <c r="K1158"/>
  <c r="L1157"/>
  <c r="K1157"/>
  <c r="L1156"/>
  <c r="H1156"/>
  <c r="G1156"/>
  <c r="K1156" s="1"/>
  <c r="L1155"/>
  <c r="K1155"/>
  <c r="L1154"/>
  <c r="K1154"/>
  <c r="L1153"/>
  <c r="H1153"/>
  <c r="G1153"/>
  <c r="K1153" s="1"/>
  <c r="L1152"/>
  <c r="H1152"/>
  <c r="G1152"/>
  <c r="K1152" s="1"/>
  <c r="L1151"/>
  <c r="K1151"/>
  <c r="L1150"/>
  <c r="K1150"/>
  <c r="L1149"/>
  <c r="H1149"/>
  <c r="G1149"/>
  <c r="K1149" s="1"/>
  <c r="L1148"/>
  <c r="H1148"/>
  <c r="G1148"/>
  <c r="K1148" s="1"/>
  <c r="L1147"/>
  <c r="K1147"/>
  <c r="K1146"/>
  <c r="H1146"/>
  <c r="L1146" s="1"/>
  <c r="G1146"/>
  <c r="L1145"/>
  <c r="K1145"/>
  <c r="L1144"/>
  <c r="H1144"/>
  <c r="G1144"/>
  <c r="K1144" s="1"/>
  <c r="L1143"/>
  <c r="K1143"/>
  <c r="L1142"/>
  <c r="K1142"/>
  <c r="L1141"/>
  <c r="H1141"/>
  <c r="G1141"/>
  <c r="K1141" s="1"/>
  <c r="L1140"/>
  <c r="H1140"/>
  <c r="G1140"/>
  <c r="K1140" s="1"/>
  <c r="L1139"/>
  <c r="H1139"/>
  <c r="G1139"/>
  <c r="K1139" s="1"/>
  <c r="L1138"/>
  <c r="H1138"/>
  <c r="G1138"/>
  <c r="K1138" s="1"/>
  <c r="L1137"/>
  <c r="H1137"/>
  <c r="G1137"/>
  <c r="K1137" s="1"/>
  <c r="L1136"/>
  <c r="K1136"/>
  <c r="K1135"/>
  <c r="H1135"/>
  <c r="L1135" s="1"/>
  <c r="G1135"/>
  <c r="K1134"/>
  <c r="H1134"/>
  <c r="L1134" s="1"/>
  <c r="G1134"/>
  <c r="K1133"/>
  <c r="H1133"/>
  <c r="L1133" s="1"/>
  <c r="G1133"/>
  <c r="K1132"/>
  <c r="H1132"/>
  <c r="L1132" s="1"/>
  <c r="G1132"/>
  <c r="K1131"/>
  <c r="H1131"/>
  <c r="L1131" s="1"/>
  <c r="G1131"/>
  <c r="K1130"/>
  <c r="H1130"/>
  <c r="L1130" s="1"/>
  <c r="G1130"/>
  <c r="L1129"/>
  <c r="K1129"/>
  <c r="L1128"/>
  <c r="H1128"/>
  <c r="G1128"/>
  <c r="K1128" s="1"/>
  <c r="L1127"/>
  <c r="H1127"/>
  <c r="G1127"/>
  <c r="K1127" s="1"/>
  <c r="L1126"/>
  <c r="H1126"/>
  <c r="G1126"/>
  <c r="K1126" s="1"/>
  <c r="L1125"/>
  <c r="K1125"/>
  <c r="K1124"/>
  <c r="H1124"/>
  <c r="L1124" s="1"/>
  <c r="G1124"/>
  <c r="K1123"/>
  <c r="H1123"/>
  <c r="L1123" s="1"/>
  <c r="G1123"/>
  <c r="K1122"/>
  <c r="H1122"/>
  <c r="L1122" s="1"/>
  <c r="G1122"/>
  <c r="L1121"/>
  <c r="K1121"/>
  <c r="L1120"/>
  <c r="H1120"/>
  <c r="G1120"/>
  <c r="K1120" s="1"/>
  <c r="L1119"/>
  <c r="K1119"/>
  <c r="K1118"/>
  <c r="H1118"/>
  <c r="L1118" s="1"/>
  <c r="G1118"/>
  <c r="H1117"/>
  <c r="L1117" s="1"/>
  <c r="H1116"/>
  <c r="L1116" s="1"/>
  <c r="H1115"/>
  <c r="L1115" s="1"/>
  <c r="L1114"/>
  <c r="K1114"/>
  <c r="L1113"/>
  <c r="H1113"/>
  <c r="G1113"/>
  <c r="K1113" s="1"/>
  <c r="L1112"/>
  <c r="H1112"/>
  <c r="G1112"/>
  <c r="K1112" s="1"/>
  <c r="L1111"/>
  <c r="H1111"/>
  <c r="G1111"/>
  <c r="K1111" s="1"/>
  <c r="L1110"/>
  <c r="H1110"/>
  <c r="G1110"/>
  <c r="K1110" s="1"/>
  <c r="L1107"/>
  <c r="K1107"/>
  <c r="K1106"/>
  <c r="H1106"/>
  <c r="L1106" s="1"/>
  <c r="G1106"/>
  <c r="K1105"/>
  <c r="H1105"/>
  <c r="L1105" s="1"/>
  <c r="G1105"/>
  <c r="K1104"/>
  <c r="H1104"/>
  <c r="L1104" s="1"/>
  <c r="G1104"/>
  <c r="K1103"/>
  <c r="H1103"/>
  <c r="L1103" s="1"/>
  <c r="G1103"/>
  <c r="K1102"/>
  <c r="H1102"/>
  <c r="L1102" s="1"/>
  <c r="G1102"/>
  <c r="K1101"/>
  <c r="H1101"/>
  <c r="L1101" s="1"/>
  <c r="G1101"/>
  <c r="L1099"/>
  <c r="K1099"/>
  <c r="L1098"/>
  <c r="H1098"/>
  <c r="G1098"/>
  <c r="K1098" s="1"/>
  <c r="L1097"/>
  <c r="H1097"/>
  <c r="G1097"/>
  <c r="K1097" s="1"/>
  <c r="L1096"/>
  <c r="H1096"/>
  <c r="G1096"/>
  <c r="K1096" s="1"/>
  <c r="L1095"/>
  <c r="H1095"/>
  <c r="G1095"/>
  <c r="K1095" s="1"/>
  <c r="L1094"/>
  <c r="H1094"/>
  <c r="G1094"/>
  <c r="K1094" s="1"/>
  <c r="L1093"/>
  <c r="K1093"/>
  <c r="K1092"/>
  <c r="H1092"/>
  <c r="L1092" s="1"/>
  <c r="G1092"/>
  <c r="K1091"/>
  <c r="H1091"/>
  <c r="L1091" s="1"/>
  <c r="G1091"/>
  <c r="K1090"/>
  <c r="H1090"/>
  <c r="L1090" s="1"/>
  <c r="G1090"/>
  <c r="K1089"/>
  <c r="H1089"/>
  <c r="L1089" s="1"/>
  <c r="G1089"/>
  <c r="K1088"/>
  <c r="H1088"/>
  <c r="L1088" s="1"/>
  <c r="G1088"/>
  <c r="K1087"/>
  <c r="H1087"/>
  <c r="L1087" s="1"/>
  <c r="G1087"/>
  <c r="K1086"/>
  <c r="G1086"/>
  <c r="L1084"/>
  <c r="K1084"/>
  <c r="L1083"/>
  <c r="K1083"/>
  <c r="L1082"/>
  <c r="K1082"/>
  <c r="L1081"/>
  <c r="H1081"/>
  <c r="G1081"/>
  <c r="K1081" s="1"/>
  <c r="L1080"/>
  <c r="K1080"/>
  <c r="K1079"/>
  <c r="H1079"/>
  <c r="L1079" s="1"/>
  <c r="G1079"/>
  <c r="L1078"/>
  <c r="K1078"/>
  <c r="L1077"/>
  <c r="K1077"/>
  <c r="L1076"/>
  <c r="K1076"/>
  <c r="H1075"/>
  <c r="L1075" s="1"/>
  <c r="G1075"/>
  <c r="K1075" s="1"/>
  <c r="H1074"/>
  <c r="L1074" s="1"/>
  <c r="G1074"/>
  <c r="K1074" s="1"/>
  <c r="L1073"/>
  <c r="K1073"/>
  <c r="K1072"/>
  <c r="H1072"/>
  <c r="L1072" s="1"/>
  <c r="G1072"/>
  <c r="L1071"/>
  <c r="K1071"/>
  <c r="L1070"/>
  <c r="K1070"/>
  <c r="L1069"/>
  <c r="K1069"/>
  <c r="H1068"/>
  <c r="L1068" s="1"/>
  <c r="G1068"/>
  <c r="K1068" s="1"/>
  <c r="H1067"/>
  <c r="L1067" s="1"/>
  <c r="G1067"/>
  <c r="K1067" s="1"/>
  <c r="L1066"/>
  <c r="K1066"/>
  <c r="L1065"/>
  <c r="K1065"/>
  <c r="H1064"/>
  <c r="L1064" s="1"/>
  <c r="G1064"/>
  <c r="K1064" s="1"/>
  <c r="H1063"/>
  <c r="L1063" s="1"/>
  <c r="G1063"/>
  <c r="K1063" s="1"/>
  <c r="L1062"/>
  <c r="K1062"/>
  <c r="K1061"/>
  <c r="H1061"/>
  <c r="L1061" s="1"/>
  <c r="G1061"/>
  <c r="L1060"/>
  <c r="K1060"/>
  <c r="H1059"/>
  <c r="L1059" s="1"/>
  <c r="G1059"/>
  <c r="K1059" s="1"/>
  <c r="L1058"/>
  <c r="K1058"/>
  <c r="L1057"/>
  <c r="K1057"/>
  <c r="H1056"/>
  <c r="L1056" s="1"/>
  <c r="G1056"/>
  <c r="K1056" s="1"/>
  <c r="H1055"/>
  <c r="L1055" s="1"/>
  <c r="G1055"/>
  <c r="K1055" s="1"/>
  <c r="H1054"/>
  <c r="L1054" s="1"/>
  <c r="G1054"/>
  <c r="K1054" s="1"/>
  <c r="H1053"/>
  <c r="L1053" s="1"/>
  <c r="G1053"/>
  <c r="K1053" s="1"/>
  <c r="L1052"/>
  <c r="K1052"/>
  <c r="L1051"/>
  <c r="K1051"/>
  <c r="H1051"/>
  <c r="G1051"/>
  <c r="L1050"/>
  <c r="K1050"/>
  <c r="H1050"/>
  <c r="G1050"/>
  <c r="L1049"/>
  <c r="K1049"/>
  <c r="L1048"/>
  <c r="K1048"/>
  <c r="L1047"/>
  <c r="K1047"/>
  <c r="H1047"/>
  <c r="G1047"/>
  <c r="L1046"/>
  <c r="K1046"/>
  <c r="H1045"/>
  <c r="L1045" s="1"/>
  <c r="G1045"/>
  <c r="K1045" s="1"/>
  <c r="H1044"/>
  <c r="L1044" s="1"/>
  <c r="G1044"/>
  <c r="K1044" s="1"/>
  <c r="H1043"/>
  <c r="L1043" s="1"/>
  <c r="G1043"/>
  <c r="K1043" s="1"/>
  <c r="H1042"/>
  <c r="L1042" s="1"/>
  <c r="G1042"/>
  <c r="K1042" s="1"/>
  <c r="L1041"/>
  <c r="K1041"/>
  <c r="L1040"/>
  <c r="K1040"/>
  <c r="H1040"/>
  <c r="G1040"/>
  <c r="L1039"/>
  <c r="K1039"/>
  <c r="H1039"/>
  <c r="G1039"/>
  <c r="L1038"/>
  <c r="K1038"/>
  <c r="H1038"/>
  <c r="G1038"/>
  <c r="L1037"/>
  <c r="K1037"/>
  <c r="H1037"/>
  <c r="G1037"/>
  <c r="L1036"/>
  <c r="K1036"/>
  <c r="L1035"/>
  <c r="K1035"/>
  <c r="L1034"/>
  <c r="K1034"/>
  <c r="H1034"/>
  <c r="G1034"/>
  <c r="L1033"/>
  <c r="K1033"/>
  <c r="H1033"/>
  <c r="G1033"/>
  <c r="L1032"/>
  <c r="K1032"/>
  <c r="H1032"/>
  <c r="G1032"/>
  <c r="L1031"/>
  <c r="K1031"/>
  <c r="L1030"/>
  <c r="K1030"/>
  <c r="L1029"/>
  <c r="K1029"/>
  <c r="H1029"/>
  <c r="G1029"/>
  <c r="L1028"/>
  <c r="K1028"/>
  <c r="H1028"/>
  <c r="G1028"/>
  <c r="L1027"/>
  <c r="K1027"/>
  <c r="H1027"/>
  <c r="G1027"/>
  <c r="L1026"/>
  <c r="K1026"/>
  <c r="H1026"/>
  <c r="G1026"/>
  <c r="L1025"/>
  <c r="K1025"/>
  <c r="H1025"/>
  <c r="G1025"/>
  <c r="L1024"/>
  <c r="K1024"/>
  <c r="H1024"/>
  <c r="G1024"/>
  <c r="L1023"/>
  <c r="K1023"/>
  <c r="H1022"/>
  <c r="L1022" s="1"/>
  <c r="G1022"/>
  <c r="K1022" s="1"/>
  <c r="H1021"/>
  <c r="L1021" s="1"/>
  <c r="G1021"/>
  <c r="K1021" s="1"/>
  <c r="H1020"/>
  <c r="L1020" s="1"/>
  <c r="G1020"/>
  <c r="K1020" s="1"/>
  <c r="L1019"/>
  <c r="K1019"/>
  <c r="K1018"/>
  <c r="H1018"/>
  <c r="L1018" s="1"/>
  <c r="G1018"/>
  <c r="K1017"/>
  <c r="H1017"/>
  <c r="L1017" s="1"/>
  <c r="G1017"/>
  <c r="L1016"/>
  <c r="K1016"/>
  <c r="H1015"/>
  <c r="L1015" s="1"/>
  <c r="G1015"/>
  <c r="K1015" s="1"/>
  <c r="L1014"/>
  <c r="K1014"/>
  <c r="K1013"/>
  <c r="H1013"/>
  <c r="L1013" s="1"/>
  <c r="G1013"/>
  <c r="L1012"/>
  <c r="H1012"/>
  <c r="L1011"/>
  <c r="K1011"/>
  <c r="H1010"/>
  <c r="L1010" s="1"/>
  <c r="G1010"/>
  <c r="K1010" s="1"/>
  <c r="L1009"/>
  <c r="K1009"/>
  <c r="L1008"/>
  <c r="K1008"/>
  <c r="H1008"/>
  <c r="G1008"/>
  <c r="L1007"/>
  <c r="H1007"/>
  <c r="L1006"/>
  <c r="K1006"/>
  <c r="H1005"/>
  <c r="L1005" s="1"/>
  <c r="G1005"/>
  <c r="K1005" s="1"/>
  <c r="H1004"/>
  <c r="L1004" s="1"/>
  <c r="G1004"/>
  <c r="K1004" s="1"/>
  <c r="L1003"/>
  <c r="K1003"/>
  <c r="L1002"/>
  <c r="K1002"/>
  <c r="H1002"/>
  <c r="G1002"/>
  <c r="L1001"/>
  <c r="K1001"/>
  <c r="H1001"/>
  <c r="G1001"/>
  <c r="L1000"/>
  <c r="K1000"/>
  <c r="H999"/>
  <c r="L999" s="1"/>
  <c r="G999"/>
  <c r="K999" s="1"/>
  <c r="L998"/>
  <c r="K998"/>
  <c r="L997"/>
  <c r="K997"/>
  <c r="H997"/>
  <c r="G997"/>
  <c r="L996"/>
  <c r="H996"/>
  <c r="H995"/>
  <c r="L995" s="1"/>
  <c r="H994"/>
  <c r="L994" s="1"/>
  <c r="H993"/>
  <c r="L993" s="1"/>
  <c r="L992"/>
  <c r="H992"/>
  <c r="L991"/>
  <c r="K991"/>
  <c r="H990"/>
  <c r="L990" s="1"/>
  <c r="G990"/>
  <c r="K990" s="1"/>
  <c r="H989"/>
  <c r="L989" s="1"/>
  <c r="G989"/>
  <c r="K989" s="1"/>
  <c r="H988"/>
  <c r="L988" s="1"/>
  <c r="G988"/>
  <c r="K988" s="1"/>
  <c r="H987"/>
  <c r="L987" s="1"/>
  <c r="G987"/>
  <c r="K987" s="1"/>
  <c r="L986"/>
  <c r="K986"/>
  <c r="L985"/>
  <c r="K985"/>
  <c r="H985"/>
  <c r="G985"/>
  <c r="L984"/>
  <c r="K984"/>
  <c r="H984"/>
  <c r="G984"/>
  <c r="L983"/>
  <c r="K983"/>
  <c r="H983"/>
  <c r="G983"/>
  <c r="L982"/>
  <c r="K982"/>
  <c r="H981"/>
  <c r="L981" s="1"/>
  <c r="G981"/>
  <c r="K981" s="1"/>
  <c r="H980"/>
  <c r="L980" s="1"/>
  <c r="G980"/>
  <c r="K980" s="1"/>
  <c r="H979"/>
  <c r="L979" s="1"/>
  <c r="G979"/>
  <c r="K979" s="1"/>
  <c r="L978"/>
  <c r="K978"/>
  <c r="L977"/>
  <c r="K977"/>
  <c r="H977"/>
  <c r="G977"/>
  <c r="L976"/>
  <c r="K976"/>
  <c r="H976"/>
  <c r="G976"/>
  <c r="L975"/>
  <c r="K975"/>
  <c r="H975"/>
  <c r="G975"/>
  <c r="L974"/>
  <c r="K974"/>
  <c r="H973"/>
  <c r="L973" s="1"/>
  <c r="G973"/>
  <c r="K973" s="1"/>
  <c r="H972"/>
  <c r="L972" s="1"/>
  <c r="G972"/>
  <c r="K972" s="1"/>
  <c r="L971"/>
  <c r="K971"/>
  <c r="K970"/>
  <c r="H970"/>
  <c r="L970" s="1"/>
  <c r="G970"/>
  <c r="L969"/>
  <c r="K969"/>
  <c r="H969"/>
  <c r="G969"/>
  <c r="L968"/>
  <c r="K968"/>
  <c r="H967"/>
  <c r="L967" s="1"/>
  <c r="G967"/>
  <c r="K967" s="1"/>
  <c r="H966"/>
  <c r="L966" s="1"/>
  <c r="G966"/>
  <c r="K966" s="1"/>
  <c r="L965"/>
  <c r="K965"/>
  <c r="K964"/>
  <c r="H964"/>
  <c r="L964" s="1"/>
  <c r="G964"/>
  <c r="K963"/>
  <c r="H963"/>
  <c r="L963" s="1"/>
  <c r="G963"/>
  <c r="L962"/>
  <c r="K962"/>
  <c r="H961"/>
  <c r="L961" s="1"/>
  <c r="G961"/>
  <c r="K961" s="1"/>
  <c r="H960"/>
  <c r="L960" s="1"/>
  <c r="G960"/>
  <c r="K960" s="1"/>
  <c r="L959"/>
  <c r="K959"/>
  <c r="K958"/>
  <c r="H958"/>
  <c r="L958" s="1"/>
  <c r="G958"/>
  <c r="K957"/>
  <c r="H957"/>
  <c r="L957" s="1"/>
  <c r="G957"/>
  <c r="L956"/>
  <c r="K956"/>
  <c r="H955"/>
  <c r="L955" s="1"/>
  <c r="G955"/>
  <c r="K955" s="1"/>
  <c r="H954"/>
  <c r="L954" s="1"/>
  <c r="G954"/>
  <c r="K954" s="1"/>
  <c r="L953"/>
  <c r="K953"/>
  <c r="L952"/>
  <c r="K952"/>
  <c r="H951"/>
  <c r="L951" s="1"/>
  <c r="G951"/>
  <c r="K951" s="1"/>
  <c r="L950"/>
  <c r="K950"/>
  <c r="K949"/>
  <c r="H949"/>
  <c r="L949" s="1"/>
  <c r="G949"/>
  <c r="K948"/>
  <c r="H948"/>
  <c r="L948" s="1"/>
  <c r="G948"/>
  <c r="L947"/>
  <c r="K947"/>
  <c r="H946"/>
  <c r="L946" s="1"/>
  <c r="G946"/>
  <c r="K946" s="1"/>
  <c r="H945"/>
  <c r="L945" s="1"/>
  <c r="G945"/>
  <c r="K945" s="1"/>
  <c r="L944"/>
  <c r="K944"/>
  <c r="K943"/>
  <c r="H943"/>
  <c r="L943" s="1"/>
  <c r="G943"/>
  <c r="K942"/>
  <c r="H942"/>
  <c r="L942" s="1"/>
  <c r="G942"/>
  <c r="L941"/>
  <c r="K941"/>
  <c r="H940"/>
  <c r="L940" s="1"/>
  <c r="G940"/>
  <c r="K940" s="1"/>
  <c r="H939"/>
  <c r="L939" s="1"/>
  <c r="G939"/>
  <c r="K939" s="1"/>
  <c r="L938"/>
  <c r="K938"/>
  <c r="K937"/>
  <c r="H937"/>
  <c r="L937" s="1"/>
  <c r="G937"/>
  <c r="K936"/>
  <c r="H936"/>
  <c r="L936" s="1"/>
  <c r="G936"/>
  <c r="L935"/>
  <c r="K935"/>
  <c r="L934"/>
  <c r="H934"/>
  <c r="G934"/>
  <c r="K934" s="1"/>
  <c r="L933"/>
  <c r="H933"/>
  <c r="G933"/>
  <c r="K933" s="1"/>
  <c r="L932"/>
  <c r="K932"/>
  <c r="K931"/>
  <c r="H931"/>
  <c r="L931" s="1"/>
  <c r="G931"/>
  <c r="K930"/>
  <c r="H930"/>
  <c r="L930" s="1"/>
  <c r="G930"/>
  <c r="L929"/>
  <c r="K929"/>
  <c r="L928"/>
  <c r="H928"/>
  <c r="G928"/>
  <c r="K928" s="1"/>
  <c r="L927"/>
  <c r="H927"/>
  <c r="G927"/>
  <c r="K927" s="1"/>
  <c r="L926"/>
  <c r="K926"/>
  <c r="K925"/>
  <c r="H925"/>
  <c r="L925" s="1"/>
  <c r="G925"/>
  <c r="K924"/>
  <c r="H924"/>
  <c r="L924" s="1"/>
  <c r="G924"/>
  <c r="L923"/>
  <c r="K923"/>
  <c r="L922"/>
  <c r="H922"/>
  <c r="G922"/>
  <c r="K922" s="1"/>
  <c r="L921"/>
  <c r="H921"/>
  <c r="G921"/>
  <c r="K921" s="1"/>
  <c r="H920"/>
  <c r="L920" s="1"/>
  <c r="G920"/>
  <c r="K920" s="1"/>
  <c r="H919"/>
  <c r="L919" s="1"/>
  <c r="G919"/>
  <c r="K919" s="1"/>
  <c r="L918"/>
  <c r="K918"/>
  <c r="L917"/>
  <c r="K917"/>
  <c r="H917"/>
  <c r="G917"/>
  <c r="L916"/>
  <c r="K916"/>
  <c r="H915"/>
  <c r="L915" s="1"/>
  <c r="G915"/>
  <c r="K915" s="1"/>
  <c r="H914"/>
  <c r="L914" s="1"/>
  <c r="G914"/>
  <c r="K914" s="1"/>
  <c r="H913"/>
  <c r="L913" s="1"/>
  <c r="G913"/>
  <c r="K913" s="1"/>
  <c r="L912"/>
  <c r="K912"/>
  <c r="L911"/>
  <c r="K911"/>
  <c r="H911"/>
  <c r="G911"/>
  <c r="L910"/>
  <c r="K910"/>
  <c r="H910"/>
  <c r="G910"/>
  <c r="L909"/>
  <c r="K909"/>
  <c r="H908"/>
  <c r="L908" s="1"/>
  <c r="G908"/>
  <c r="K908" s="1"/>
  <c r="L907"/>
  <c r="K907"/>
  <c r="L906"/>
  <c r="K906"/>
  <c r="H906"/>
  <c r="G906"/>
  <c r="L904"/>
  <c r="K904"/>
  <c r="H903"/>
  <c r="L903" s="1"/>
  <c r="G903"/>
  <c r="K903" s="1"/>
  <c r="L902"/>
  <c r="K902"/>
  <c r="L901"/>
  <c r="K901"/>
  <c r="H901"/>
  <c r="G901"/>
  <c r="L900"/>
  <c r="H900"/>
  <c r="L899"/>
  <c r="K899"/>
  <c r="H898"/>
  <c r="L898" s="1"/>
  <c r="G898"/>
  <c r="K898" s="1"/>
  <c r="L897"/>
  <c r="K897"/>
  <c r="L896"/>
  <c r="K896"/>
  <c r="H896"/>
  <c r="G896"/>
  <c r="L895"/>
  <c r="H895"/>
  <c r="L894"/>
  <c r="K894"/>
  <c r="H893"/>
  <c r="L893" s="1"/>
  <c r="G893"/>
  <c r="K893" s="1"/>
  <c r="L892"/>
  <c r="K892"/>
  <c r="L891"/>
  <c r="K891"/>
  <c r="H891"/>
  <c r="G891"/>
  <c r="L890"/>
  <c r="H890"/>
  <c r="L889"/>
  <c r="K889"/>
  <c r="H888"/>
  <c r="L888" s="1"/>
  <c r="G888"/>
  <c r="K888" s="1"/>
  <c r="L887"/>
  <c r="K887"/>
  <c r="L886"/>
  <c r="K886"/>
  <c r="H886"/>
  <c r="G886"/>
  <c r="L885"/>
  <c r="H885"/>
  <c r="L884"/>
  <c r="K884"/>
  <c r="H883"/>
  <c r="L883" s="1"/>
  <c r="G883"/>
  <c r="K883" s="1"/>
  <c r="L882"/>
  <c r="K882"/>
  <c r="L881"/>
  <c r="K881"/>
  <c r="H881"/>
  <c r="G881"/>
  <c r="L880"/>
  <c r="H880"/>
  <c r="L879"/>
  <c r="K879"/>
  <c r="H878"/>
  <c r="L878" s="1"/>
  <c r="G878"/>
  <c r="K878" s="1"/>
  <c r="L877"/>
  <c r="K877"/>
  <c r="L876"/>
  <c r="K876"/>
  <c r="H876"/>
  <c r="G876"/>
  <c r="L875"/>
  <c r="H875"/>
  <c r="L874"/>
  <c r="K874"/>
  <c r="H873"/>
  <c r="L873" s="1"/>
  <c r="G873"/>
  <c r="K873" s="1"/>
  <c r="H872"/>
  <c r="L872" s="1"/>
  <c r="G872"/>
  <c r="K872" s="1"/>
  <c r="L871"/>
  <c r="K871"/>
  <c r="L870"/>
  <c r="K870"/>
  <c r="H870"/>
  <c r="G870"/>
  <c r="L869"/>
  <c r="K869"/>
  <c r="H868"/>
  <c r="L868" s="1"/>
  <c r="G868"/>
  <c r="K868" s="1"/>
  <c r="H867"/>
  <c r="L867" s="1"/>
  <c r="G867"/>
  <c r="K867" s="1"/>
  <c r="L866"/>
  <c r="K866"/>
  <c r="L865"/>
  <c r="K865"/>
  <c r="H865"/>
  <c r="G865"/>
  <c r="L864"/>
  <c r="K864"/>
  <c r="H863"/>
  <c r="L863" s="1"/>
  <c r="G863"/>
  <c r="K863" s="1"/>
  <c r="H862"/>
  <c r="L862" s="1"/>
  <c r="G862"/>
  <c r="K862" s="1"/>
  <c r="L861"/>
  <c r="K861"/>
  <c r="L860"/>
  <c r="K860"/>
  <c r="H860"/>
  <c r="G860"/>
  <c r="L859"/>
  <c r="K859"/>
  <c r="H858"/>
  <c r="L858" s="1"/>
  <c r="G858"/>
  <c r="K858" s="1"/>
  <c r="H857"/>
  <c r="L857" s="1"/>
  <c r="G857"/>
  <c r="K857" s="1"/>
  <c r="L851"/>
  <c r="K851"/>
  <c r="L850"/>
  <c r="K850"/>
  <c r="H850"/>
  <c r="G850"/>
  <c r="L849"/>
  <c r="K849"/>
  <c r="H849"/>
  <c r="G849"/>
  <c r="L848"/>
  <c r="K848"/>
  <c r="H848"/>
  <c r="G848"/>
  <c r="L847"/>
  <c r="K847"/>
  <c r="H847"/>
  <c r="G847"/>
  <c r="L846"/>
  <c r="K846"/>
  <c r="H846"/>
  <c r="G846"/>
  <c r="L845"/>
  <c r="K845"/>
  <c r="H845"/>
  <c r="G845"/>
  <c r="L844"/>
  <c r="K844"/>
  <c r="H844"/>
  <c r="G844"/>
  <c r="L843"/>
  <c r="K843"/>
  <c r="H842"/>
  <c r="L842" s="1"/>
  <c r="G842"/>
  <c r="K842" s="1"/>
  <c r="H841"/>
  <c r="L841" s="1"/>
  <c r="G841"/>
  <c r="K841" s="1"/>
  <c r="H840"/>
  <c r="L840" s="1"/>
  <c r="G840"/>
  <c r="K840" s="1"/>
  <c r="H839"/>
  <c r="L839" s="1"/>
  <c r="G839"/>
  <c r="K839" s="1"/>
  <c r="H838"/>
  <c r="L838" s="1"/>
  <c r="G838"/>
  <c r="K838" s="1"/>
  <c r="H837"/>
  <c r="L837" s="1"/>
  <c r="G837"/>
  <c r="K837" s="1"/>
  <c r="H836"/>
  <c r="L836" s="1"/>
  <c r="G836"/>
  <c r="K836" s="1"/>
  <c r="L834"/>
  <c r="K834"/>
  <c r="L833"/>
  <c r="K833"/>
  <c r="L832"/>
  <c r="H832"/>
  <c r="G832"/>
  <c r="K832" s="1"/>
  <c r="L831"/>
  <c r="H831"/>
  <c r="G831"/>
  <c r="K831" s="1"/>
  <c r="L830"/>
  <c r="H830"/>
  <c r="G830"/>
  <c r="K830" s="1"/>
  <c r="L829"/>
  <c r="K829"/>
  <c r="L828"/>
  <c r="K828"/>
  <c r="L827"/>
  <c r="H827"/>
  <c r="G827"/>
  <c r="K827" s="1"/>
  <c r="L826"/>
  <c r="H826"/>
  <c r="G826"/>
  <c r="K826" s="1"/>
  <c r="L825"/>
  <c r="K825"/>
  <c r="L824"/>
  <c r="K824"/>
  <c r="L823"/>
  <c r="K823"/>
  <c r="K822"/>
  <c r="H822"/>
  <c r="L822" s="1"/>
  <c r="G822"/>
  <c r="L821"/>
  <c r="K821"/>
  <c r="L820"/>
  <c r="H820"/>
  <c r="G820"/>
  <c r="K820" s="1"/>
  <c r="L819"/>
  <c r="K819"/>
  <c r="L818"/>
  <c r="K818"/>
  <c r="L817"/>
  <c r="H817"/>
  <c r="G817"/>
  <c r="K817" s="1"/>
  <c r="L816"/>
  <c r="H816"/>
  <c r="G816"/>
  <c r="K816" s="1"/>
  <c r="L815"/>
  <c r="H815"/>
  <c r="G815"/>
  <c r="K815" s="1"/>
  <c r="H814"/>
  <c r="L814" s="1"/>
  <c r="G814"/>
  <c r="K814" s="1"/>
  <c r="H813"/>
  <c r="L813" s="1"/>
  <c r="G813"/>
  <c r="K813" s="1"/>
  <c r="L812"/>
  <c r="K812"/>
  <c r="K811"/>
  <c r="H811"/>
  <c r="L811" s="1"/>
  <c r="G811"/>
  <c r="K810"/>
  <c r="H810"/>
  <c r="L810" s="1"/>
  <c r="G810"/>
  <c r="K809"/>
  <c r="H809"/>
  <c r="L809" s="1"/>
  <c r="G809"/>
  <c r="K808"/>
  <c r="H808"/>
  <c r="L808" s="1"/>
  <c r="G808"/>
  <c r="K807"/>
  <c r="H807"/>
  <c r="L807" s="1"/>
  <c r="G807"/>
  <c r="L806"/>
  <c r="K806"/>
  <c r="H805"/>
  <c r="L805" s="1"/>
  <c r="G805"/>
  <c r="K805" s="1"/>
  <c r="H804"/>
  <c r="L804" s="1"/>
  <c r="G804"/>
  <c r="K804" s="1"/>
  <c r="L803"/>
  <c r="H803"/>
  <c r="G803"/>
  <c r="K803" s="1"/>
  <c r="L802"/>
  <c r="H802"/>
  <c r="G802"/>
  <c r="K802" s="1"/>
  <c r="L801"/>
  <c r="H801"/>
  <c r="G801"/>
  <c r="K801" s="1"/>
  <c r="L800"/>
  <c r="K800"/>
  <c r="K799"/>
  <c r="H799"/>
  <c r="L799" s="1"/>
  <c r="G799"/>
  <c r="K798"/>
  <c r="H798"/>
  <c r="L798" s="1"/>
  <c r="G798"/>
  <c r="K797"/>
  <c r="H797"/>
  <c r="L797" s="1"/>
  <c r="G797"/>
  <c r="K796"/>
  <c r="H796"/>
  <c r="L796" s="1"/>
  <c r="G796"/>
  <c r="K795"/>
  <c r="H795"/>
  <c r="L795" s="1"/>
  <c r="G795"/>
  <c r="L794"/>
  <c r="K794"/>
  <c r="H793"/>
  <c r="L793" s="1"/>
  <c r="G793"/>
  <c r="K793" s="1"/>
  <c r="H792"/>
  <c r="L792" s="1"/>
  <c r="G792"/>
  <c r="K792" s="1"/>
  <c r="H791"/>
  <c r="L791" s="1"/>
  <c r="G791"/>
  <c r="K791" s="1"/>
  <c r="L790"/>
  <c r="K790"/>
  <c r="K789"/>
  <c r="H789"/>
  <c r="L789" s="1"/>
  <c r="G789"/>
  <c r="K788"/>
  <c r="H788"/>
  <c r="L788" s="1"/>
  <c r="G788"/>
  <c r="K787"/>
  <c r="H787"/>
  <c r="L787" s="1"/>
  <c r="G787"/>
  <c r="L786"/>
  <c r="K786"/>
  <c r="H785"/>
  <c r="L785" s="1"/>
  <c r="G785"/>
  <c r="K785" s="1"/>
  <c r="L784"/>
  <c r="K784"/>
  <c r="K783"/>
  <c r="H783"/>
  <c r="L783" s="1"/>
  <c r="G783"/>
  <c r="H782"/>
  <c r="L782" s="1"/>
  <c r="H781"/>
  <c r="L781" s="1"/>
  <c r="L780"/>
  <c r="K780"/>
  <c r="H779"/>
  <c r="L779" s="1"/>
  <c r="G779"/>
  <c r="K779" s="1"/>
  <c r="L778"/>
  <c r="K778"/>
  <c r="L777"/>
  <c r="K777"/>
  <c r="H776"/>
  <c r="L776" s="1"/>
  <c r="G776"/>
  <c r="K776" s="1"/>
  <c r="L775"/>
  <c r="K775"/>
  <c r="K774"/>
  <c r="H774"/>
  <c r="L774" s="1"/>
  <c r="G774"/>
  <c r="K773"/>
  <c r="H773"/>
  <c r="L773" s="1"/>
  <c r="G773"/>
  <c r="H772"/>
  <c r="L772" s="1"/>
  <c r="L771"/>
  <c r="K771"/>
  <c r="H770"/>
  <c r="L770" s="1"/>
  <c r="G770"/>
  <c r="K770" s="1"/>
  <c r="H769"/>
  <c r="L769" s="1"/>
  <c r="G769"/>
  <c r="K769" s="1"/>
  <c r="H768"/>
  <c r="L768" s="1"/>
  <c r="G768"/>
  <c r="K768" s="1"/>
  <c r="L767"/>
  <c r="K767"/>
  <c r="K766"/>
  <c r="H766"/>
  <c r="L766" s="1"/>
  <c r="G766"/>
  <c r="L765"/>
  <c r="K765"/>
  <c r="H764"/>
  <c r="L764" s="1"/>
  <c r="G764"/>
  <c r="K764" s="1"/>
  <c r="H763"/>
  <c r="L763" s="1"/>
  <c r="G763"/>
  <c r="K763" s="1"/>
  <c r="H762"/>
  <c r="L762" s="1"/>
  <c r="G762"/>
  <c r="K762" s="1"/>
  <c r="H761"/>
  <c r="L761" s="1"/>
  <c r="L760"/>
  <c r="K760"/>
  <c r="L759"/>
  <c r="K759"/>
  <c r="H759"/>
  <c r="G759"/>
  <c r="L758"/>
  <c r="K758"/>
  <c r="H757"/>
  <c r="L757" s="1"/>
  <c r="G757"/>
  <c r="K757" s="1"/>
  <c r="H756"/>
  <c r="L756" s="1"/>
  <c r="G756"/>
  <c r="K756" s="1"/>
  <c r="H755"/>
  <c r="L755" s="1"/>
  <c r="G755"/>
  <c r="K755" s="1"/>
  <c r="H754"/>
  <c r="L754" s="1"/>
  <c r="G754"/>
  <c r="K754" s="1"/>
  <c r="H753"/>
  <c r="L753" s="1"/>
  <c r="H752"/>
  <c r="L752" s="1"/>
  <c r="H751"/>
  <c r="L751" s="1"/>
  <c r="L750"/>
  <c r="K750"/>
  <c r="L749"/>
  <c r="K749"/>
  <c r="H749"/>
  <c r="G749"/>
  <c r="L748"/>
  <c r="K748"/>
  <c r="H748"/>
  <c r="G748"/>
  <c r="L747"/>
  <c r="K747"/>
  <c r="H747"/>
  <c r="G747"/>
  <c r="L746"/>
  <c r="K746"/>
  <c r="H746"/>
  <c r="G746"/>
  <c r="L745"/>
  <c r="K745"/>
  <c r="H745"/>
  <c r="G745"/>
  <c r="L744"/>
  <c r="K744"/>
  <c r="H743"/>
  <c r="L743" s="1"/>
  <c r="G743"/>
  <c r="K743" s="1"/>
  <c r="H742"/>
  <c r="L742" s="1"/>
  <c r="G742"/>
  <c r="K742" s="1"/>
  <c r="H741"/>
  <c r="L741" s="1"/>
  <c r="G741"/>
  <c r="K741" s="1"/>
  <c r="L740"/>
  <c r="K740"/>
  <c r="L739"/>
  <c r="K739"/>
  <c r="H739"/>
  <c r="G739"/>
  <c r="L738"/>
  <c r="K738"/>
  <c r="H738"/>
  <c r="G738"/>
  <c r="L737"/>
  <c r="K737"/>
  <c r="H737"/>
  <c r="G737"/>
  <c r="L736"/>
  <c r="K736"/>
  <c r="H735"/>
  <c r="L735" s="1"/>
  <c r="G735"/>
  <c r="K735" s="1"/>
  <c r="H734"/>
  <c r="L734" s="1"/>
  <c r="G734"/>
  <c r="K734" s="1"/>
  <c r="H733"/>
  <c r="L733" s="1"/>
  <c r="G733"/>
  <c r="K733" s="1"/>
  <c r="L732"/>
  <c r="K732"/>
  <c r="K731"/>
  <c r="H731"/>
  <c r="L731" s="1"/>
  <c r="G731"/>
  <c r="L730"/>
  <c r="K730"/>
  <c r="H730"/>
  <c r="G730"/>
  <c r="L729"/>
  <c r="K729"/>
  <c r="H729"/>
  <c r="G729"/>
  <c r="L728"/>
  <c r="K728"/>
  <c r="H727"/>
  <c r="L727" s="1"/>
  <c r="G727"/>
  <c r="K727" s="1"/>
  <c r="L726"/>
  <c r="K726"/>
  <c r="L725"/>
  <c r="K725"/>
  <c r="L724"/>
  <c r="K724"/>
  <c r="L723"/>
  <c r="K723"/>
  <c r="H723"/>
  <c r="G723"/>
  <c r="H722"/>
  <c r="L722" s="1"/>
  <c r="H721"/>
  <c r="L721" s="1"/>
  <c r="L720"/>
  <c r="K720"/>
  <c r="H719"/>
  <c r="L719" s="1"/>
  <c r="G719"/>
  <c r="K719" s="1"/>
  <c r="H718"/>
  <c r="L718" s="1"/>
  <c r="G718"/>
  <c r="K718" s="1"/>
  <c r="H717"/>
  <c r="L717" s="1"/>
  <c r="G717"/>
  <c r="K717" s="1"/>
  <c r="H716"/>
  <c r="L716" s="1"/>
  <c r="H715"/>
  <c r="L715" s="1"/>
  <c r="L714"/>
  <c r="K714"/>
  <c r="L713"/>
  <c r="K713"/>
  <c r="H713"/>
  <c r="G713"/>
  <c r="L712"/>
  <c r="K712"/>
  <c r="H712"/>
  <c r="G712"/>
  <c r="L711"/>
  <c r="K711"/>
  <c r="H711"/>
  <c r="G711"/>
  <c r="L710"/>
  <c r="K710"/>
  <c r="H710"/>
  <c r="G710"/>
  <c r="L709"/>
  <c r="K709"/>
  <c r="H709"/>
  <c r="G709"/>
  <c r="L708"/>
  <c r="H708"/>
  <c r="L707"/>
  <c r="K707"/>
  <c r="H706"/>
  <c r="L706" s="1"/>
  <c r="G706"/>
  <c r="K706" s="1"/>
  <c r="L705"/>
  <c r="K705"/>
  <c r="L704"/>
  <c r="K704"/>
  <c r="H704"/>
  <c r="G704"/>
  <c r="L703"/>
  <c r="H703"/>
  <c r="L702"/>
  <c r="H702"/>
  <c r="L701"/>
  <c r="H701"/>
  <c r="L700"/>
  <c r="H700"/>
  <c r="L699"/>
  <c r="K699"/>
  <c r="H698"/>
  <c r="L698" s="1"/>
  <c r="G698"/>
  <c r="K698" s="1"/>
  <c r="H697"/>
  <c r="L697" s="1"/>
  <c r="G697"/>
  <c r="K697" s="1"/>
  <c r="H696"/>
  <c r="L696" s="1"/>
  <c r="G696"/>
  <c r="K696" s="1"/>
  <c r="L695"/>
  <c r="K695"/>
  <c r="L694"/>
  <c r="K694"/>
  <c r="H694"/>
  <c r="G694"/>
  <c r="L693"/>
  <c r="K693"/>
  <c r="H693"/>
  <c r="G693"/>
  <c r="L692"/>
  <c r="K692"/>
  <c r="H692"/>
  <c r="G692"/>
  <c r="L691"/>
  <c r="K691"/>
  <c r="H690"/>
  <c r="L690" s="1"/>
  <c r="G690"/>
  <c r="K690" s="1"/>
  <c r="H689"/>
  <c r="L689" s="1"/>
  <c r="G689"/>
  <c r="K689" s="1"/>
  <c r="H688"/>
  <c r="L688" s="1"/>
  <c r="G688"/>
  <c r="K688" s="1"/>
  <c r="L687"/>
  <c r="K687"/>
  <c r="L686"/>
  <c r="K686"/>
  <c r="H686"/>
  <c r="G686"/>
  <c r="L685"/>
  <c r="K685"/>
  <c r="H684"/>
  <c r="L684" s="1"/>
  <c r="G684"/>
  <c r="K684" s="1"/>
  <c r="H683"/>
  <c r="L683" s="1"/>
  <c r="G683"/>
  <c r="K683" s="1"/>
  <c r="H682"/>
  <c r="L682" s="1"/>
  <c r="G682"/>
  <c r="K682" s="1"/>
  <c r="H681"/>
  <c r="L681" s="1"/>
  <c r="G681"/>
  <c r="K681" s="1"/>
  <c r="L680"/>
  <c r="K680"/>
  <c r="L679"/>
  <c r="K679"/>
  <c r="H679"/>
  <c r="G679"/>
  <c r="L678"/>
  <c r="K678"/>
  <c r="H677"/>
  <c r="L677" s="1"/>
  <c r="G677"/>
  <c r="K677" s="1"/>
  <c r="H676"/>
  <c r="L676" s="1"/>
  <c r="G676"/>
  <c r="K676" s="1"/>
  <c r="H675"/>
  <c r="L675" s="1"/>
  <c r="G675"/>
  <c r="K675" s="1"/>
  <c r="H674"/>
  <c r="L674" s="1"/>
  <c r="G674"/>
  <c r="K674" s="1"/>
  <c r="H673"/>
  <c r="L673" s="1"/>
  <c r="G673"/>
  <c r="K673" s="1"/>
  <c r="H672"/>
  <c r="L672" s="1"/>
  <c r="H671"/>
  <c r="L671" s="1"/>
  <c r="H670"/>
  <c r="L670" s="1"/>
  <c r="L669"/>
  <c r="K669"/>
  <c r="L668"/>
  <c r="K668"/>
  <c r="H667"/>
  <c r="L667" s="1"/>
  <c r="G667"/>
  <c r="K667" s="1"/>
  <c r="H666"/>
  <c r="L666" s="1"/>
  <c r="G666"/>
  <c r="K666" s="1"/>
  <c r="L665"/>
  <c r="K665"/>
  <c r="L664"/>
  <c r="K664"/>
  <c r="H663"/>
  <c r="L663" s="1"/>
  <c r="G663"/>
  <c r="K663" s="1"/>
  <c r="H662"/>
  <c r="L662" s="1"/>
  <c r="G662"/>
  <c r="K662" s="1"/>
  <c r="L661"/>
  <c r="K661"/>
  <c r="L660"/>
  <c r="K660"/>
  <c r="H660"/>
  <c r="G660"/>
  <c r="L659"/>
  <c r="K659"/>
  <c r="H659"/>
  <c r="G659"/>
  <c r="L658"/>
  <c r="K658"/>
  <c r="H657"/>
  <c r="L657" s="1"/>
  <c r="G657"/>
  <c r="K657" s="1"/>
  <c r="H656"/>
  <c r="L656" s="1"/>
  <c r="G656"/>
  <c r="K656" s="1"/>
  <c r="H655"/>
  <c r="L655" s="1"/>
  <c r="G655"/>
  <c r="K655" s="1"/>
  <c r="L654"/>
  <c r="K654"/>
  <c r="L653"/>
  <c r="K653"/>
  <c r="H653"/>
  <c r="G653"/>
  <c r="L652"/>
  <c r="K652"/>
  <c r="H652"/>
  <c r="G652"/>
  <c r="L651"/>
  <c r="K651"/>
  <c r="H651"/>
  <c r="G651"/>
  <c r="L650"/>
  <c r="K650"/>
  <c r="H649"/>
  <c r="L649" s="1"/>
  <c r="G649"/>
  <c r="K649" s="1"/>
  <c r="L648"/>
  <c r="K648"/>
  <c r="L647"/>
  <c r="K647"/>
  <c r="H647"/>
  <c r="G647"/>
  <c r="L646"/>
  <c r="H646"/>
  <c r="L645"/>
  <c r="H645"/>
  <c r="L644"/>
  <c r="H644"/>
  <c r="L643"/>
  <c r="H643"/>
  <c r="L642"/>
  <c r="H642"/>
  <c r="L641"/>
  <c r="H641"/>
  <c r="L640"/>
  <c r="K640"/>
  <c r="H639"/>
  <c r="L639" s="1"/>
  <c r="G639"/>
  <c r="K639" s="1"/>
  <c r="L638"/>
  <c r="K638"/>
  <c r="L637"/>
  <c r="K637"/>
  <c r="L636"/>
  <c r="K636"/>
  <c r="K635"/>
  <c r="H635"/>
  <c r="L635" s="1"/>
  <c r="G635"/>
  <c r="H634"/>
  <c r="L634" s="1"/>
  <c r="L633"/>
  <c r="K633"/>
  <c r="H632"/>
  <c r="L632" s="1"/>
  <c r="G632"/>
  <c r="K632" s="1"/>
  <c r="L631"/>
  <c r="K631"/>
  <c r="K630"/>
  <c r="H630"/>
  <c r="L630" s="1"/>
  <c r="G630"/>
  <c r="L629"/>
  <c r="K629"/>
  <c r="L628"/>
  <c r="K628"/>
  <c r="K627"/>
  <c r="H627"/>
  <c r="L627" s="1"/>
  <c r="G627"/>
  <c r="H626"/>
  <c r="L626" s="1"/>
  <c r="L625"/>
  <c r="K625"/>
  <c r="L624"/>
  <c r="K624"/>
  <c r="K623"/>
  <c r="H623"/>
  <c r="L623" s="1"/>
  <c r="G623"/>
  <c r="K622"/>
  <c r="H622"/>
  <c r="L622" s="1"/>
  <c r="G622"/>
  <c r="L621"/>
  <c r="K621"/>
  <c r="L620"/>
  <c r="K620"/>
  <c r="L619"/>
  <c r="K619"/>
  <c r="L618"/>
  <c r="H618"/>
  <c r="G618"/>
  <c r="K618" s="1"/>
  <c r="L617"/>
  <c r="K617"/>
  <c r="K616"/>
  <c r="H616"/>
  <c r="L616" s="1"/>
  <c r="G616"/>
  <c r="L615"/>
  <c r="K615"/>
  <c r="L614"/>
  <c r="K614"/>
  <c r="K613"/>
  <c r="H613"/>
  <c r="L613" s="1"/>
  <c r="G613"/>
  <c r="H612"/>
  <c r="L612" s="1"/>
  <c r="H611"/>
  <c r="L611" s="1"/>
  <c r="H610"/>
  <c r="L610" s="1"/>
  <c r="L609"/>
  <c r="K609"/>
  <c r="L608"/>
  <c r="H608"/>
  <c r="G608"/>
  <c r="K608" s="1"/>
  <c r="L607"/>
  <c r="H607"/>
  <c r="G607"/>
  <c r="K607" s="1"/>
  <c r="L606"/>
  <c r="H606"/>
  <c r="G606"/>
  <c r="K606" s="1"/>
  <c r="L605"/>
  <c r="H605"/>
  <c r="G605"/>
  <c r="K605" s="1"/>
  <c r="L604"/>
  <c r="H604"/>
  <c r="G604"/>
  <c r="K604" s="1"/>
  <c r="L603"/>
  <c r="K603"/>
  <c r="K602"/>
  <c r="H602"/>
  <c r="L602" s="1"/>
  <c r="G602"/>
  <c r="K601"/>
  <c r="H601"/>
  <c r="L601" s="1"/>
  <c r="G601"/>
  <c r="K600"/>
  <c r="H600"/>
  <c r="L600" s="1"/>
  <c r="G600"/>
  <c r="L599"/>
  <c r="K599"/>
  <c r="L598"/>
  <c r="H598"/>
  <c r="G598"/>
  <c r="K598" s="1"/>
  <c r="L597"/>
  <c r="K597"/>
  <c r="K596"/>
  <c r="H596"/>
  <c r="L596" s="1"/>
  <c r="G596"/>
  <c r="L595"/>
  <c r="K595"/>
  <c r="L594"/>
  <c r="H594"/>
  <c r="G594"/>
  <c r="K594" s="1"/>
  <c r="G593"/>
  <c r="K593" s="1"/>
  <c r="G592"/>
  <c r="K592" s="1"/>
  <c r="G591"/>
  <c r="K591" s="1"/>
  <c r="G590"/>
  <c r="K590" s="1"/>
  <c r="L588"/>
  <c r="K588"/>
  <c r="K587"/>
  <c r="H587"/>
  <c r="L587" s="1"/>
  <c r="G587"/>
  <c r="K586"/>
  <c r="H586"/>
  <c r="L586" s="1"/>
  <c r="G586"/>
  <c r="K585"/>
  <c r="H585"/>
  <c r="L585" s="1"/>
  <c r="G585"/>
  <c r="K584"/>
  <c r="H584"/>
  <c r="L584" s="1"/>
  <c r="G584"/>
  <c r="K583"/>
  <c r="H583"/>
  <c r="L583" s="1"/>
  <c r="G583"/>
  <c r="L582"/>
  <c r="K582"/>
  <c r="H581"/>
  <c r="L581" s="1"/>
  <c r="G581"/>
  <c r="K581" s="1"/>
  <c r="L580"/>
  <c r="K580"/>
  <c r="K579"/>
  <c r="H579"/>
  <c r="L579" s="1"/>
  <c r="G579"/>
  <c r="H578"/>
  <c r="L578" s="1"/>
  <c r="L577"/>
  <c r="K577"/>
  <c r="L576"/>
  <c r="H576"/>
  <c r="G576"/>
  <c r="K576" s="1"/>
  <c r="L575"/>
  <c r="H575"/>
  <c r="G575"/>
  <c r="K575" s="1"/>
  <c r="L574"/>
  <c r="H574"/>
  <c r="L573"/>
  <c r="H573"/>
  <c r="L572"/>
  <c r="H572"/>
  <c r="L571"/>
  <c r="H571"/>
  <c r="L570"/>
  <c r="K570"/>
  <c r="K569"/>
  <c r="H569"/>
  <c r="L569" s="1"/>
  <c r="G569"/>
  <c r="L568"/>
  <c r="K568"/>
  <c r="L567"/>
  <c r="H567"/>
  <c r="G567"/>
  <c r="K567" s="1"/>
  <c r="L566"/>
  <c r="H566"/>
  <c r="G566"/>
  <c r="K566" s="1"/>
  <c r="L565"/>
  <c r="H565"/>
  <c r="G565"/>
  <c r="K565" s="1"/>
  <c r="L564"/>
  <c r="H564"/>
  <c r="G564"/>
  <c r="K564" s="1"/>
  <c r="L563"/>
  <c r="H563"/>
  <c r="G563"/>
  <c r="K563" s="1"/>
  <c r="L562"/>
  <c r="K562"/>
  <c r="K561"/>
  <c r="H561"/>
  <c r="L561" s="1"/>
  <c r="G561"/>
  <c r="K560"/>
  <c r="H560"/>
  <c r="L560" s="1"/>
  <c r="G560"/>
  <c r="K559"/>
  <c r="H559"/>
  <c r="L559" s="1"/>
  <c r="G559"/>
  <c r="K558"/>
  <c r="H558"/>
  <c r="L558" s="1"/>
  <c r="G558"/>
  <c r="L557"/>
  <c r="K557"/>
  <c r="H556"/>
  <c r="L556" s="1"/>
  <c r="G556"/>
  <c r="K556" s="1"/>
  <c r="L555"/>
  <c r="K555"/>
  <c r="L554"/>
  <c r="K554"/>
  <c r="H554"/>
  <c r="G554"/>
  <c r="L553"/>
  <c r="H553"/>
  <c r="L552"/>
  <c r="H552"/>
  <c r="L551"/>
  <c r="H551"/>
  <c r="L550"/>
  <c r="H550"/>
  <c r="L549"/>
  <c r="K549"/>
  <c r="H548"/>
  <c r="L548" s="1"/>
  <c r="G548"/>
  <c r="K548" s="1"/>
  <c r="L547"/>
  <c r="K547"/>
  <c r="L546"/>
  <c r="K546"/>
  <c r="H546"/>
  <c r="G546"/>
  <c r="L545"/>
  <c r="H545"/>
  <c r="L544"/>
  <c r="H544"/>
  <c r="L543"/>
  <c r="K543"/>
  <c r="H542"/>
  <c r="L542" s="1"/>
  <c r="G542"/>
  <c r="K542" s="1"/>
  <c r="L541"/>
  <c r="K541"/>
  <c r="L540"/>
  <c r="K540"/>
  <c r="H540"/>
  <c r="G540"/>
  <c r="L539"/>
  <c r="H539"/>
  <c r="L538"/>
  <c r="H538"/>
  <c r="L537"/>
  <c r="H537"/>
  <c r="L536"/>
  <c r="H536"/>
  <c r="H535"/>
  <c r="L535" s="1"/>
  <c r="L534"/>
  <c r="K534"/>
  <c r="H533"/>
  <c r="L533" s="1"/>
  <c r="G533"/>
  <c r="K533" s="1"/>
  <c r="H532"/>
  <c r="L532" s="1"/>
  <c r="H531"/>
  <c r="L531" s="1"/>
  <c r="H530"/>
  <c r="L530" s="1"/>
  <c r="H529"/>
  <c r="L529" s="1"/>
  <c r="L528"/>
  <c r="K528"/>
  <c r="K527"/>
  <c r="H527"/>
  <c r="L527" s="1"/>
  <c r="G527"/>
  <c r="K526"/>
  <c r="H526"/>
  <c r="L526" s="1"/>
  <c r="G526"/>
  <c r="K525"/>
  <c r="H525"/>
  <c r="L525" s="1"/>
  <c r="G525"/>
  <c r="K524"/>
  <c r="H524"/>
  <c r="L524" s="1"/>
  <c r="G524"/>
  <c r="K523"/>
  <c r="H523"/>
  <c r="L523" s="1"/>
  <c r="G523"/>
  <c r="L522"/>
  <c r="K522"/>
  <c r="H521"/>
  <c r="L521" s="1"/>
  <c r="G521"/>
  <c r="L520"/>
  <c r="K520"/>
  <c r="K519"/>
  <c r="H519"/>
  <c r="L519" s="1"/>
  <c r="G519"/>
  <c r="H518"/>
  <c r="L518" s="1"/>
  <c r="L517"/>
  <c r="H517"/>
  <c r="L516"/>
  <c r="H516"/>
  <c r="L515"/>
  <c r="H515"/>
  <c r="L514"/>
  <c r="K514"/>
  <c r="H513"/>
  <c r="L513" s="1"/>
  <c r="G513"/>
  <c r="L512"/>
  <c r="K512"/>
  <c r="L511"/>
  <c r="K511"/>
  <c r="H511"/>
  <c r="G511"/>
  <c r="L510"/>
  <c r="H510"/>
  <c r="L509"/>
  <c r="H509"/>
  <c r="L508"/>
  <c r="H508"/>
  <c r="L507"/>
  <c r="K507"/>
  <c r="H506"/>
  <c r="L506" s="1"/>
  <c r="G506"/>
  <c r="K506" s="1"/>
  <c r="H505"/>
  <c r="L505" s="1"/>
  <c r="H504"/>
  <c r="L504" s="1"/>
  <c r="H503"/>
  <c r="L503" s="1"/>
  <c r="H502"/>
  <c r="L502" s="1"/>
  <c r="L501"/>
  <c r="K501"/>
  <c r="K500"/>
  <c r="H500"/>
  <c r="L500" s="1"/>
  <c r="G500"/>
  <c r="K499"/>
  <c r="H499"/>
  <c r="L499" s="1"/>
  <c r="G499"/>
  <c r="K498"/>
  <c r="H498"/>
  <c r="L498" s="1"/>
  <c r="G498"/>
  <c r="L497"/>
  <c r="K497"/>
  <c r="H496"/>
  <c r="L496" s="1"/>
  <c r="G496"/>
  <c r="K496" s="1"/>
  <c r="L495"/>
  <c r="K495"/>
  <c r="H494"/>
  <c r="L494" s="1"/>
  <c r="G494"/>
  <c r="K494" s="1"/>
  <c r="L493"/>
  <c r="K493"/>
  <c r="H492"/>
  <c r="L492" s="1"/>
  <c r="G492"/>
  <c r="K492" s="1"/>
  <c r="H491"/>
  <c r="L491" s="1"/>
  <c r="L490"/>
  <c r="K490"/>
  <c r="H489"/>
  <c r="L489" s="1"/>
  <c r="G489"/>
  <c r="K489" s="1"/>
  <c r="L488"/>
  <c r="K488"/>
  <c r="L487"/>
  <c r="K487"/>
  <c r="H486"/>
  <c r="L486" s="1"/>
  <c r="G486"/>
  <c r="K486" s="1"/>
  <c r="L485"/>
  <c r="K485"/>
  <c r="L484"/>
  <c r="K484"/>
  <c r="H483"/>
  <c r="L483" s="1"/>
  <c r="G483"/>
  <c r="G482" s="1"/>
  <c r="H482"/>
  <c r="L482" s="1"/>
  <c r="H481"/>
  <c r="L481" s="1"/>
  <c r="H480"/>
  <c r="L480" s="1"/>
  <c r="H479"/>
  <c r="L479" s="1"/>
  <c r="H478"/>
  <c r="L478" s="1"/>
  <c r="L477"/>
  <c r="K477"/>
  <c r="H476"/>
  <c r="L476" s="1"/>
  <c r="G476"/>
  <c r="G475" s="1"/>
  <c r="K475" s="1"/>
  <c r="H475"/>
  <c r="L475" s="1"/>
  <c r="H474"/>
  <c r="L474" s="1"/>
  <c r="G474"/>
  <c r="K474" s="1"/>
  <c r="H473"/>
  <c r="L473" s="1"/>
  <c r="H472"/>
  <c r="L472" s="1"/>
  <c r="L471"/>
  <c r="K471"/>
  <c r="H470"/>
  <c r="L470" s="1"/>
  <c r="G470"/>
  <c r="K470" s="1"/>
  <c r="L469"/>
  <c r="K469"/>
  <c r="H468"/>
  <c r="L468" s="1"/>
  <c r="G468"/>
  <c r="K468" s="1"/>
  <c r="H467"/>
  <c r="L467" s="1"/>
  <c r="H466"/>
  <c r="L466" s="1"/>
  <c r="H465"/>
  <c r="L465" s="1"/>
  <c r="H464"/>
  <c r="L464" s="1"/>
  <c r="L463"/>
  <c r="K463"/>
  <c r="K462"/>
  <c r="H462"/>
  <c r="L462" s="1"/>
  <c r="G462"/>
  <c r="K461"/>
  <c r="H461"/>
  <c r="L461" s="1"/>
  <c r="G461"/>
  <c r="G460" s="1"/>
  <c r="K460" s="1"/>
  <c r="H460"/>
  <c r="L460" s="1"/>
  <c r="L459"/>
  <c r="K459"/>
  <c r="K458"/>
  <c r="H458"/>
  <c r="L458" s="1"/>
  <c r="G458"/>
  <c r="L457"/>
  <c r="K457"/>
  <c r="L456"/>
  <c r="H456"/>
  <c r="G456"/>
  <c r="K456" s="1"/>
  <c r="L455"/>
  <c r="K455"/>
  <c r="H454"/>
  <c r="L454" s="1"/>
  <c r="G454"/>
  <c r="K454" s="1"/>
  <c r="H453"/>
  <c r="L453" s="1"/>
  <c r="G453"/>
  <c r="K453" s="1"/>
  <c r="L452"/>
  <c r="K452"/>
  <c r="L451"/>
  <c r="K451"/>
  <c r="K450"/>
  <c r="H450"/>
  <c r="L450" s="1"/>
  <c r="G450"/>
  <c r="L449"/>
  <c r="K449"/>
  <c r="L448"/>
  <c r="K448"/>
  <c r="K447"/>
  <c r="H447"/>
  <c r="L447" s="1"/>
  <c r="G447"/>
  <c r="G446" s="1"/>
  <c r="H446"/>
  <c r="L446" s="1"/>
  <c r="H445"/>
  <c r="L445" s="1"/>
  <c r="H444"/>
  <c r="L444" s="1"/>
  <c r="H443"/>
  <c r="L443" s="1"/>
  <c r="H442"/>
  <c r="L442" s="1"/>
  <c r="L439"/>
  <c r="K439"/>
  <c r="L438"/>
  <c r="K438"/>
  <c r="K437"/>
  <c r="H437"/>
  <c r="L437" s="1"/>
  <c r="G437"/>
  <c r="K436"/>
  <c r="H436"/>
  <c r="L436" s="1"/>
  <c r="G436"/>
  <c r="K435"/>
  <c r="H435"/>
  <c r="L435" s="1"/>
  <c r="G435"/>
  <c r="K434"/>
  <c r="H434"/>
  <c r="L434" s="1"/>
  <c r="G434"/>
  <c r="K433"/>
  <c r="H433"/>
  <c r="L433" s="1"/>
  <c r="G433"/>
  <c r="K432"/>
  <c r="H432"/>
  <c r="L432" s="1"/>
  <c r="G432"/>
  <c r="K431"/>
  <c r="H431"/>
  <c r="L431" s="1"/>
  <c r="G431"/>
  <c r="L430"/>
  <c r="K430"/>
  <c r="H429"/>
  <c r="L429" s="1"/>
  <c r="G429"/>
  <c r="K429" s="1"/>
  <c r="H428"/>
  <c r="L428" s="1"/>
  <c r="G428"/>
  <c r="K428" s="1"/>
  <c r="H427"/>
  <c r="L427" s="1"/>
  <c r="G427"/>
  <c r="K427" s="1"/>
  <c r="H426"/>
  <c r="L426" s="1"/>
  <c r="G426"/>
  <c r="K426" s="1"/>
  <c r="H425"/>
  <c r="L425" s="1"/>
  <c r="G425"/>
  <c r="K425" s="1"/>
  <c r="L424"/>
  <c r="H424"/>
  <c r="G424"/>
  <c r="K424" s="1"/>
  <c r="L423"/>
  <c r="H423"/>
  <c r="G423"/>
  <c r="K423" s="1"/>
  <c r="L422"/>
  <c r="K422"/>
  <c r="L421"/>
  <c r="K421"/>
  <c r="H420"/>
  <c r="L420" s="1"/>
  <c r="G420"/>
  <c r="K420" s="1"/>
  <c r="H419"/>
  <c r="L419" s="1"/>
  <c r="G419"/>
  <c r="K419" s="1"/>
  <c r="L418"/>
  <c r="K418"/>
  <c r="L417"/>
  <c r="K417"/>
  <c r="H417"/>
  <c r="G417"/>
  <c r="L416"/>
  <c r="K416"/>
  <c r="H415"/>
  <c r="L415" s="1"/>
  <c r="G415"/>
  <c r="K415" s="1"/>
  <c r="L414"/>
  <c r="K414"/>
  <c r="L413"/>
  <c r="K413"/>
  <c r="H412"/>
  <c r="L412" s="1"/>
  <c r="G412"/>
  <c r="K412" s="1"/>
  <c r="H411"/>
  <c r="L411" s="1"/>
  <c r="G411"/>
  <c r="K411" s="1"/>
  <c r="H410"/>
  <c r="L410" s="1"/>
  <c r="G410"/>
  <c r="K410" s="1"/>
  <c r="H409"/>
  <c r="L409" s="1"/>
  <c r="G409"/>
  <c r="K409" s="1"/>
  <c r="L408"/>
  <c r="K408"/>
  <c r="L407"/>
  <c r="K407"/>
  <c r="H407"/>
  <c r="G407"/>
  <c r="L406"/>
  <c r="K406"/>
  <c r="H406"/>
  <c r="G406"/>
  <c r="L405"/>
  <c r="K405"/>
  <c r="H405"/>
  <c r="G405"/>
  <c r="L404"/>
  <c r="K404"/>
  <c r="H404"/>
  <c r="G404"/>
  <c r="L403"/>
  <c r="K403"/>
  <c r="H403"/>
  <c r="G403"/>
  <c r="L402"/>
  <c r="K402"/>
  <c r="H402"/>
  <c r="G402"/>
  <c r="L401"/>
  <c r="K401"/>
  <c r="H401"/>
  <c r="G401"/>
  <c r="L400"/>
  <c r="K400"/>
  <c r="H400"/>
  <c r="G400"/>
  <c r="L399"/>
  <c r="K399"/>
  <c r="L398"/>
  <c r="K398"/>
  <c r="L397"/>
  <c r="K397"/>
  <c r="H397"/>
  <c r="G397"/>
  <c r="L396"/>
  <c r="K396"/>
  <c r="H396"/>
  <c r="G396"/>
  <c r="L395"/>
  <c r="K395"/>
  <c r="H395"/>
  <c r="G395"/>
  <c r="L394"/>
  <c r="K394"/>
  <c r="H394"/>
  <c r="G394"/>
  <c r="L393"/>
  <c r="K393"/>
  <c r="H393"/>
  <c r="G393"/>
  <c r="L392"/>
  <c r="K392"/>
  <c r="H392"/>
  <c r="G392"/>
  <c r="L391"/>
  <c r="K391"/>
  <c r="H390"/>
  <c r="L390" s="1"/>
  <c r="G390"/>
  <c r="K390" s="1"/>
  <c r="H389"/>
  <c r="L389" s="1"/>
  <c r="G389"/>
  <c r="K389" s="1"/>
  <c r="L388"/>
  <c r="K388"/>
  <c r="L387"/>
  <c r="K387"/>
  <c r="H387"/>
  <c r="G387"/>
  <c r="K386"/>
  <c r="G386"/>
  <c r="K385"/>
  <c r="G385"/>
  <c r="K384"/>
  <c r="G384"/>
  <c r="L383"/>
  <c r="K383"/>
  <c r="H382"/>
  <c r="L382" s="1"/>
  <c r="G382"/>
  <c r="K382" s="1"/>
  <c r="H381"/>
  <c r="L381" s="1"/>
  <c r="G381"/>
  <c r="K381" s="1"/>
  <c r="H380"/>
  <c r="L380" s="1"/>
  <c r="G380"/>
  <c r="K380" s="1"/>
  <c r="H379"/>
  <c r="L379" s="1"/>
  <c r="G379"/>
  <c r="K379" s="1"/>
  <c r="L378"/>
  <c r="K378"/>
  <c r="L377"/>
  <c r="K377"/>
  <c r="K376"/>
  <c r="H376"/>
  <c r="L376" s="1"/>
  <c r="G376"/>
  <c r="K375"/>
  <c r="H375"/>
  <c r="L375" s="1"/>
  <c r="G375"/>
  <c r="L374"/>
  <c r="K374"/>
  <c r="L373"/>
  <c r="K373"/>
  <c r="K372"/>
  <c r="H372"/>
  <c r="L372" s="1"/>
  <c r="G372"/>
  <c r="L371"/>
  <c r="K371"/>
  <c r="L370"/>
  <c r="H370"/>
  <c r="G370"/>
  <c r="K370" s="1"/>
  <c r="L369"/>
  <c r="K369"/>
  <c r="L368"/>
  <c r="K368"/>
  <c r="L367"/>
  <c r="H367"/>
  <c r="G367"/>
  <c r="K367" s="1"/>
  <c r="L366"/>
  <c r="H366"/>
  <c r="G366"/>
  <c r="K366" s="1"/>
  <c r="L365"/>
  <c r="H365"/>
  <c r="G365"/>
  <c r="K365" s="1"/>
  <c r="L364"/>
  <c r="H364"/>
  <c r="G364"/>
  <c r="K364" s="1"/>
  <c r="L363"/>
  <c r="H363"/>
  <c r="G363"/>
  <c r="K363" s="1"/>
  <c r="G362"/>
  <c r="K362" s="1"/>
  <c r="G361"/>
  <c r="K361" s="1"/>
  <c r="L360"/>
  <c r="K360"/>
  <c r="L359"/>
  <c r="K359"/>
  <c r="L358"/>
  <c r="H358"/>
  <c r="G358"/>
  <c r="K358" s="1"/>
  <c r="L357"/>
  <c r="K357"/>
  <c r="L356"/>
  <c r="K356"/>
  <c r="L355"/>
  <c r="H355"/>
  <c r="G355"/>
  <c r="K355" s="1"/>
  <c r="L354"/>
  <c r="H354"/>
  <c r="G354"/>
  <c r="K354" s="1"/>
  <c r="L353"/>
  <c r="H353"/>
  <c r="G353"/>
  <c r="K353" s="1"/>
  <c r="L352"/>
  <c r="H352"/>
  <c r="G352"/>
  <c r="K352" s="1"/>
  <c r="L351"/>
  <c r="H351"/>
  <c r="G351"/>
  <c r="K351" s="1"/>
  <c r="L350"/>
  <c r="H350"/>
  <c r="G350"/>
  <c r="K350" s="1"/>
  <c r="L349"/>
  <c r="K349"/>
  <c r="H348"/>
  <c r="L348" s="1"/>
  <c r="G348"/>
  <c r="K348" s="1"/>
  <c r="H347"/>
  <c r="L347" s="1"/>
  <c r="G347"/>
  <c r="K347" s="1"/>
  <c r="H346"/>
  <c r="L346" s="1"/>
  <c r="G346"/>
  <c r="K346" s="1"/>
  <c r="H345"/>
  <c r="L345" s="1"/>
  <c r="G345"/>
  <c r="K345" s="1"/>
  <c r="H344"/>
  <c r="L344" s="1"/>
  <c r="G344"/>
  <c r="K344" s="1"/>
  <c r="L343"/>
  <c r="K343"/>
  <c r="L342"/>
  <c r="H342"/>
  <c r="G342"/>
  <c r="K342" s="1"/>
  <c r="L341"/>
  <c r="H341"/>
  <c r="G341"/>
  <c r="K341" s="1"/>
  <c r="L340"/>
  <c r="H340"/>
  <c r="G340"/>
  <c r="K340" s="1"/>
  <c r="L339"/>
  <c r="K339"/>
  <c r="H339"/>
  <c r="G339"/>
  <c r="L338"/>
  <c r="K338"/>
  <c r="H338"/>
  <c r="G338"/>
  <c r="L337"/>
  <c r="K337"/>
  <c r="H337"/>
  <c r="G337"/>
  <c r="L336"/>
  <c r="K336"/>
  <c r="H336"/>
  <c r="G336"/>
  <c r="L335"/>
  <c r="K335"/>
  <c r="L334"/>
  <c r="K334"/>
  <c r="L333"/>
  <c r="K333"/>
  <c r="H333"/>
  <c r="G333"/>
  <c r="L332"/>
  <c r="K332"/>
  <c r="H332"/>
  <c r="G332"/>
  <c r="L331"/>
  <c r="K331"/>
  <c r="L330"/>
  <c r="K330"/>
  <c r="L329"/>
  <c r="K329"/>
  <c r="H328"/>
  <c r="L328" s="1"/>
  <c r="G328"/>
  <c r="K328" s="1"/>
  <c r="L327"/>
  <c r="K327"/>
  <c r="L326"/>
  <c r="K326"/>
  <c r="H326"/>
  <c r="G326"/>
  <c r="L325"/>
  <c r="K325"/>
  <c r="L324"/>
  <c r="K324"/>
  <c r="L323"/>
  <c r="K323"/>
  <c r="H323"/>
  <c r="G323"/>
  <c r="L322"/>
  <c r="K322"/>
  <c r="H322"/>
  <c r="G322"/>
  <c r="L321"/>
  <c r="K321"/>
  <c r="H321"/>
  <c r="G321"/>
  <c r="L320"/>
  <c r="K320"/>
  <c r="H320"/>
  <c r="G320"/>
  <c r="L319"/>
  <c r="K319"/>
  <c r="H318"/>
  <c r="L318" s="1"/>
  <c r="G318"/>
  <c r="K318" s="1"/>
  <c r="H317"/>
  <c r="L317" s="1"/>
  <c r="G317"/>
  <c r="K317" s="1"/>
  <c r="H316"/>
  <c r="L316" s="1"/>
  <c r="G316"/>
  <c r="K316" s="1"/>
  <c r="L315"/>
  <c r="K315"/>
  <c r="L314"/>
  <c r="H314"/>
  <c r="G314"/>
  <c r="K314" s="1"/>
  <c r="L313"/>
  <c r="H313"/>
  <c r="G313"/>
  <c r="K313" s="1"/>
  <c r="L312"/>
  <c r="K312"/>
  <c r="H311"/>
  <c r="L311" s="1"/>
  <c r="G311"/>
  <c r="K311" s="1"/>
  <c r="H310"/>
  <c r="L310" s="1"/>
  <c r="G310"/>
  <c r="K310" s="1"/>
  <c r="L309"/>
  <c r="K309"/>
  <c r="L308"/>
  <c r="H308"/>
  <c r="G308"/>
  <c r="K308" s="1"/>
  <c r="L307"/>
  <c r="K307"/>
  <c r="H306"/>
  <c r="L306" s="1"/>
  <c r="G306"/>
  <c r="K306" s="1"/>
  <c r="H305"/>
  <c r="L305" s="1"/>
  <c r="G305"/>
  <c r="K305" s="1"/>
  <c r="H304"/>
  <c r="L304" s="1"/>
  <c r="G304"/>
  <c r="K304" s="1"/>
  <c r="H303"/>
  <c r="L303" s="1"/>
  <c r="G303"/>
  <c r="K303" s="1"/>
  <c r="H302"/>
  <c r="L302" s="1"/>
  <c r="G302"/>
  <c r="K302" s="1"/>
  <c r="H301"/>
  <c r="L301" s="1"/>
  <c r="G301"/>
  <c r="K301" s="1"/>
  <c r="H300"/>
  <c r="L300" s="1"/>
  <c r="G300"/>
  <c r="K300" s="1"/>
  <c r="H299"/>
  <c r="L299" s="1"/>
  <c r="G299"/>
  <c r="K299" s="1"/>
  <c r="L298"/>
  <c r="K298"/>
  <c r="L297"/>
  <c r="K297"/>
  <c r="H296"/>
  <c r="L296" s="1"/>
  <c r="G296"/>
  <c r="K296" s="1"/>
  <c r="H295"/>
  <c r="L295" s="1"/>
  <c r="G295"/>
  <c r="K295" s="1"/>
  <c r="K294"/>
  <c r="H294"/>
  <c r="L294" s="1"/>
  <c r="G294"/>
  <c r="L293"/>
  <c r="K293"/>
  <c r="L292"/>
  <c r="H292"/>
  <c r="G292"/>
  <c r="K292" s="1"/>
  <c r="L291"/>
  <c r="H291"/>
  <c r="G291"/>
  <c r="K291" s="1"/>
  <c r="L290"/>
  <c r="H290"/>
  <c r="G290"/>
  <c r="K290" s="1"/>
  <c r="G289"/>
  <c r="K289" s="1"/>
  <c r="G288"/>
  <c r="K288" s="1"/>
  <c r="G287"/>
  <c r="K287" s="1"/>
  <c r="L286"/>
  <c r="K286"/>
  <c r="H285"/>
  <c r="L285" s="1"/>
  <c r="G285"/>
  <c r="K285" s="1"/>
  <c r="H284"/>
  <c r="L284" s="1"/>
  <c r="G284"/>
  <c r="K284" s="1"/>
  <c r="K283"/>
  <c r="H283"/>
  <c r="L283" s="1"/>
  <c r="G283"/>
  <c r="K282"/>
  <c r="H282"/>
  <c r="L282" s="1"/>
  <c r="G282"/>
  <c r="K281"/>
  <c r="H281"/>
  <c r="L281" s="1"/>
  <c r="G281"/>
  <c r="K280"/>
  <c r="H280"/>
  <c r="L280" s="1"/>
  <c r="G280"/>
  <c r="K279"/>
  <c r="G279"/>
  <c r="L278"/>
  <c r="K278"/>
  <c r="L277"/>
  <c r="H277"/>
  <c r="G277"/>
  <c r="K277" s="1"/>
  <c r="L276"/>
  <c r="H276"/>
  <c r="G276"/>
  <c r="K276" s="1"/>
  <c r="L275"/>
  <c r="H275"/>
  <c r="G275"/>
  <c r="K275" s="1"/>
  <c r="L274"/>
  <c r="H274"/>
  <c r="G274"/>
  <c r="K274" s="1"/>
  <c r="L273"/>
  <c r="H273"/>
  <c r="G273"/>
  <c r="K273" s="1"/>
  <c r="L272"/>
  <c r="H272"/>
  <c r="G272"/>
  <c r="K272" s="1"/>
  <c r="L271"/>
  <c r="H271"/>
  <c r="G271"/>
  <c r="K271" s="1"/>
  <c r="L270"/>
  <c r="K270"/>
  <c r="H269"/>
  <c r="L269" s="1"/>
  <c r="G269"/>
  <c r="K269" s="1"/>
  <c r="H268"/>
  <c r="L268" s="1"/>
  <c r="G268"/>
  <c r="K268" s="1"/>
  <c r="K267"/>
  <c r="H267"/>
  <c r="L267" s="1"/>
  <c r="G267"/>
  <c r="K266"/>
  <c r="H266"/>
  <c r="L266" s="1"/>
  <c r="G266"/>
  <c r="K265"/>
  <c r="H265"/>
  <c r="L265" s="1"/>
  <c r="G265"/>
  <c r="K264"/>
  <c r="H264"/>
  <c r="L264" s="1"/>
  <c r="G264"/>
  <c r="K263"/>
  <c r="H263"/>
  <c r="L263" s="1"/>
  <c r="G263"/>
  <c r="L262"/>
  <c r="K262"/>
  <c r="L261"/>
  <c r="H261"/>
  <c r="G261"/>
  <c r="K261" s="1"/>
  <c r="L260"/>
  <c r="K260"/>
  <c r="L259"/>
  <c r="K259"/>
  <c r="L258"/>
  <c r="H258"/>
  <c r="G258"/>
  <c r="K258" s="1"/>
  <c r="L257"/>
  <c r="H257"/>
  <c r="G257"/>
  <c r="K257" s="1"/>
  <c r="L256"/>
  <c r="K256"/>
  <c r="H255"/>
  <c r="L255" s="1"/>
  <c r="G255"/>
  <c r="K255" s="1"/>
  <c r="H254"/>
  <c r="L254" s="1"/>
  <c r="G254"/>
  <c r="K254" s="1"/>
  <c r="K253"/>
  <c r="H253"/>
  <c r="L253" s="1"/>
  <c r="G253"/>
  <c r="K252"/>
  <c r="H252"/>
  <c r="L252" s="1"/>
  <c r="G252"/>
  <c r="L251"/>
  <c r="K251"/>
  <c r="L250"/>
  <c r="H250"/>
  <c r="G250"/>
  <c r="K250" s="1"/>
  <c r="L249"/>
  <c r="H249"/>
  <c r="G249"/>
  <c r="K249" s="1"/>
  <c r="L248"/>
  <c r="H248"/>
  <c r="G248"/>
  <c r="K248" s="1"/>
  <c r="L247"/>
  <c r="K247"/>
  <c r="H246"/>
  <c r="L246" s="1"/>
  <c r="G246"/>
  <c r="K246" s="1"/>
  <c r="L245"/>
  <c r="K245"/>
  <c r="L244"/>
  <c r="K244"/>
  <c r="H244"/>
  <c r="G244"/>
  <c r="K243"/>
  <c r="G243"/>
  <c r="K242"/>
  <c r="G242"/>
  <c r="L241"/>
  <c r="K241"/>
  <c r="L240"/>
  <c r="K240"/>
  <c r="L239"/>
  <c r="K239"/>
  <c r="H239"/>
  <c r="G239"/>
  <c r="L238"/>
  <c r="K238"/>
  <c r="H238"/>
  <c r="G238"/>
  <c r="L237"/>
  <c r="K237"/>
  <c r="H237"/>
  <c r="G237"/>
  <c r="G236"/>
  <c r="K236" s="1"/>
  <c r="K235"/>
  <c r="G235"/>
  <c r="K234"/>
  <c r="G234"/>
  <c r="K233"/>
  <c r="G233"/>
  <c r="L232"/>
  <c r="K232"/>
  <c r="H231"/>
  <c r="L231" s="1"/>
  <c r="G231"/>
  <c r="K231" s="1"/>
  <c r="L230"/>
  <c r="K230"/>
  <c r="L229"/>
  <c r="K229"/>
  <c r="H228"/>
  <c r="L228" s="1"/>
  <c r="G228"/>
  <c r="K228" s="1"/>
  <c r="H227"/>
  <c r="L227" s="1"/>
  <c r="G227"/>
  <c r="K227" s="1"/>
  <c r="H226"/>
  <c r="L226" s="1"/>
  <c r="G226"/>
  <c r="K226" s="1"/>
  <c r="H225"/>
  <c r="L225" s="1"/>
  <c r="G225"/>
  <c r="K225" s="1"/>
  <c r="L224"/>
  <c r="K224"/>
  <c r="L223"/>
  <c r="H223"/>
  <c r="G223"/>
  <c r="K223" s="1"/>
  <c r="L222"/>
  <c r="H222"/>
  <c r="G222"/>
  <c r="K222" s="1"/>
  <c r="L221"/>
  <c r="K221"/>
  <c r="L220"/>
  <c r="K220"/>
  <c r="L219"/>
  <c r="K219"/>
  <c r="H218"/>
  <c r="L218" s="1"/>
  <c r="G218"/>
  <c r="K218" s="1"/>
  <c r="L217"/>
  <c r="K217"/>
  <c r="L216"/>
  <c r="H216"/>
  <c r="G216"/>
  <c r="K216" s="1"/>
  <c r="L215"/>
  <c r="K215"/>
  <c r="L214"/>
  <c r="K214"/>
  <c r="L213"/>
  <c r="K213"/>
  <c r="H212"/>
  <c r="L212" s="1"/>
  <c r="G212"/>
  <c r="K212" s="1"/>
  <c r="H211"/>
  <c r="L211" s="1"/>
  <c r="G211"/>
  <c r="K211" s="1"/>
  <c r="H210"/>
  <c r="L210" s="1"/>
  <c r="G210"/>
  <c r="K210" s="1"/>
  <c r="H209"/>
  <c r="L209" s="1"/>
  <c r="G209"/>
  <c r="K209" s="1"/>
  <c r="L208"/>
  <c r="K208"/>
  <c r="L207"/>
  <c r="H207"/>
  <c r="G207"/>
  <c r="K207" s="1"/>
  <c r="L206"/>
  <c r="K206"/>
  <c r="H206"/>
  <c r="G206"/>
  <c r="L205"/>
  <c r="K205"/>
  <c r="H205"/>
  <c r="G205"/>
  <c r="L204"/>
  <c r="K204"/>
  <c r="H204"/>
  <c r="G204"/>
  <c r="L203"/>
  <c r="K203"/>
  <c r="H203"/>
  <c r="G203"/>
  <c r="L202"/>
  <c r="K202"/>
  <c r="H201"/>
  <c r="L201" s="1"/>
  <c r="G201"/>
  <c r="K201" s="1"/>
  <c r="H200"/>
  <c r="L200" s="1"/>
  <c r="G200"/>
  <c r="K200" s="1"/>
  <c r="H199"/>
  <c r="L199" s="1"/>
  <c r="G199"/>
  <c r="K199" s="1"/>
  <c r="L198"/>
  <c r="K198"/>
  <c r="L197"/>
  <c r="K197"/>
  <c r="H197"/>
  <c r="G197"/>
  <c r="L196"/>
  <c r="K196"/>
  <c r="H196"/>
  <c r="G196"/>
  <c r="L195"/>
  <c r="K195"/>
  <c r="H195"/>
  <c r="G195"/>
  <c r="L194"/>
  <c r="K194"/>
  <c r="H193"/>
  <c r="L193" s="1"/>
  <c r="G193"/>
  <c r="K193" s="1"/>
  <c r="H192"/>
  <c r="L192" s="1"/>
  <c r="G192"/>
  <c r="K192" s="1"/>
  <c r="H191"/>
  <c r="L191" s="1"/>
  <c r="G191"/>
  <c r="K191" s="1"/>
  <c r="L190"/>
  <c r="K190"/>
  <c r="L189"/>
  <c r="K189"/>
  <c r="H189"/>
  <c r="G189"/>
  <c r="L188"/>
  <c r="K188"/>
  <c r="H188"/>
  <c r="G188"/>
  <c r="L187"/>
  <c r="K187"/>
  <c r="H187"/>
  <c r="G187"/>
  <c r="K186"/>
  <c r="G186"/>
  <c r="L185"/>
  <c r="K185"/>
  <c r="H184"/>
  <c r="L184" s="1"/>
  <c r="G184"/>
  <c r="K184" s="1"/>
  <c r="H183"/>
  <c r="L183" s="1"/>
  <c r="G183"/>
  <c r="K183" s="1"/>
  <c r="H182"/>
  <c r="L182" s="1"/>
  <c r="G182"/>
  <c r="K182" s="1"/>
  <c r="L181"/>
  <c r="K181"/>
  <c r="L180"/>
  <c r="H180"/>
  <c r="G180"/>
  <c r="K180" s="1"/>
  <c r="L179"/>
  <c r="H179"/>
  <c r="G179"/>
  <c r="K179" s="1"/>
  <c r="L178"/>
  <c r="H178"/>
  <c r="G178"/>
  <c r="K178" s="1"/>
  <c r="L177"/>
  <c r="K177"/>
  <c r="H176"/>
  <c r="L176" s="1"/>
  <c r="G176"/>
  <c r="K176" s="1"/>
  <c r="H175"/>
  <c r="L175" s="1"/>
  <c r="G175"/>
  <c r="K175" s="1"/>
  <c r="H174"/>
  <c r="L174" s="1"/>
  <c r="G174"/>
  <c r="K174" s="1"/>
  <c r="H173"/>
  <c r="L173" s="1"/>
  <c r="G173"/>
  <c r="K173" s="1"/>
  <c r="G172"/>
  <c r="K172" s="1"/>
  <c r="L171"/>
  <c r="K171"/>
  <c r="L170"/>
  <c r="K170"/>
  <c r="L169"/>
  <c r="K169"/>
  <c r="L168"/>
  <c r="H168"/>
  <c r="G168"/>
  <c r="K168" s="1"/>
  <c r="L167"/>
  <c r="K167"/>
  <c r="H166"/>
  <c r="L166" s="1"/>
  <c r="G166"/>
  <c r="K166" s="1"/>
  <c r="L165"/>
  <c r="K165"/>
  <c r="L164"/>
  <c r="K164"/>
  <c r="L163"/>
  <c r="K163"/>
  <c r="L162"/>
  <c r="H162"/>
  <c r="G162"/>
  <c r="K162" s="1"/>
  <c r="G161"/>
  <c r="K161" s="1"/>
  <c r="G160"/>
  <c r="K160" s="1"/>
  <c r="L159"/>
  <c r="K159"/>
  <c r="H158"/>
  <c r="L158" s="1"/>
  <c r="G158"/>
  <c r="K158" s="1"/>
  <c r="H157"/>
  <c r="L157" s="1"/>
  <c r="G157"/>
  <c r="K157" s="1"/>
  <c r="H156"/>
  <c r="L156" s="1"/>
  <c r="G156"/>
  <c r="K156" s="1"/>
  <c r="L155"/>
  <c r="K155"/>
  <c r="L154"/>
  <c r="H154"/>
  <c r="G154"/>
  <c r="K154" s="1"/>
  <c r="L153"/>
  <c r="K153"/>
  <c r="H153"/>
  <c r="G153"/>
  <c r="L152"/>
  <c r="K152"/>
  <c r="H152"/>
  <c r="G152"/>
  <c r="L151"/>
  <c r="K151"/>
  <c r="H150"/>
  <c r="L150" s="1"/>
  <c r="G150"/>
  <c r="K150" s="1"/>
  <c r="H149"/>
  <c r="L149" s="1"/>
  <c r="G149"/>
  <c r="K149" s="1"/>
  <c r="H148"/>
  <c r="L148" s="1"/>
  <c r="G148"/>
  <c r="K148" s="1"/>
  <c r="G147"/>
  <c r="K147" s="1"/>
  <c r="L146"/>
  <c r="K146"/>
  <c r="L145"/>
  <c r="K145"/>
  <c r="H145"/>
  <c r="G145"/>
  <c r="L144"/>
  <c r="K144"/>
  <c r="H144"/>
  <c r="G144"/>
  <c r="L143"/>
  <c r="K143"/>
  <c r="H143"/>
  <c r="G143"/>
  <c r="L142"/>
  <c r="K142"/>
  <c r="H141"/>
  <c r="L141" s="1"/>
  <c r="G141"/>
  <c r="K141" s="1"/>
  <c r="H140"/>
  <c r="L140" s="1"/>
  <c r="G140"/>
  <c r="K140" s="1"/>
  <c r="H139"/>
  <c r="L139" s="1"/>
  <c r="G139"/>
  <c r="K139" s="1"/>
  <c r="H138"/>
  <c r="L138" s="1"/>
  <c r="G138"/>
  <c r="K138" s="1"/>
  <c r="G137"/>
  <c r="K137" s="1"/>
  <c r="L136"/>
  <c r="K136"/>
  <c r="L135"/>
  <c r="K135"/>
  <c r="H135"/>
  <c r="G135"/>
  <c r="L134"/>
  <c r="K134"/>
  <c r="H134"/>
  <c r="G134"/>
  <c r="L133"/>
  <c r="K133"/>
  <c r="H133"/>
  <c r="G133"/>
  <c r="L132"/>
  <c r="K132"/>
  <c r="H132"/>
  <c r="G132"/>
  <c r="L131"/>
  <c r="K131"/>
  <c r="H131"/>
  <c r="G131"/>
  <c r="L130"/>
  <c r="K130"/>
  <c r="H129"/>
  <c r="L129" s="1"/>
  <c r="G129"/>
  <c r="K129" s="1"/>
  <c r="H128"/>
  <c r="L128" s="1"/>
  <c r="G128"/>
  <c r="K128" s="1"/>
  <c r="L127"/>
  <c r="K127"/>
  <c r="L126"/>
  <c r="K126"/>
  <c r="H126"/>
  <c r="G126"/>
  <c r="L125"/>
  <c r="K125"/>
  <c r="H125"/>
  <c r="G125"/>
  <c r="K124"/>
  <c r="G124"/>
  <c r="K123"/>
  <c r="G123"/>
  <c r="K122"/>
  <c r="G122"/>
  <c r="K121"/>
  <c r="G121"/>
  <c r="L120"/>
  <c r="K120"/>
  <c r="H119"/>
  <c r="L119" s="1"/>
  <c r="G119"/>
  <c r="K119" s="1"/>
  <c r="H118"/>
  <c r="L118" s="1"/>
  <c r="G118"/>
  <c r="K118" s="1"/>
  <c r="H117"/>
  <c r="L117" s="1"/>
  <c r="G117"/>
  <c r="K117" s="1"/>
  <c r="H116"/>
  <c r="L116" s="1"/>
  <c r="G116"/>
  <c r="K116" s="1"/>
  <c r="H115"/>
  <c r="L115" s="1"/>
  <c r="G115"/>
  <c r="K115" s="1"/>
  <c r="L114"/>
  <c r="K114"/>
  <c r="L113"/>
  <c r="H113"/>
  <c r="G113"/>
  <c r="K113" s="1"/>
  <c r="L112"/>
  <c r="H112"/>
  <c r="G112"/>
  <c r="K112" s="1"/>
  <c r="L111"/>
  <c r="K111"/>
  <c r="H110"/>
  <c r="L110" s="1"/>
  <c r="G110"/>
  <c r="K110" s="1"/>
  <c r="L109"/>
  <c r="K109"/>
  <c r="L108"/>
  <c r="K108"/>
  <c r="H107"/>
  <c r="L107" s="1"/>
  <c r="G107"/>
  <c r="K107" s="1"/>
  <c r="H106"/>
  <c r="L106" s="1"/>
  <c r="G106"/>
  <c r="K106" s="1"/>
  <c r="L105"/>
  <c r="K105"/>
  <c r="L104"/>
  <c r="K104"/>
  <c r="H103"/>
  <c r="L103" s="1"/>
  <c r="G103"/>
  <c r="K103" s="1"/>
  <c r="H102"/>
  <c r="L102" s="1"/>
  <c r="G102"/>
  <c r="K102" s="1"/>
  <c r="L101"/>
  <c r="K101"/>
  <c r="L100"/>
  <c r="K100"/>
  <c r="H99"/>
  <c r="L99" s="1"/>
  <c r="G99"/>
  <c r="K99" s="1"/>
  <c r="L98"/>
  <c r="K98"/>
  <c r="L97"/>
  <c r="H97"/>
  <c r="G97"/>
  <c r="K97" s="1"/>
  <c r="L96"/>
  <c r="K96"/>
  <c r="L95"/>
  <c r="K95"/>
  <c r="L94"/>
  <c r="H94"/>
  <c r="G94"/>
  <c r="K94" s="1"/>
  <c r="G93"/>
  <c r="K93" s="1"/>
  <c r="G92"/>
  <c r="K92" s="1"/>
  <c r="G91"/>
  <c r="K91" s="1"/>
  <c r="G90"/>
  <c r="K90" s="1"/>
  <c r="L89"/>
  <c r="K89"/>
  <c r="L88"/>
  <c r="K88"/>
  <c r="L87"/>
  <c r="H87"/>
  <c r="G87"/>
  <c r="K87" s="1"/>
  <c r="L86"/>
  <c r="H86"/>
  <c r="G86"/>
  <c r="K86" s="1"/>
  <c r="L85"/>
  <c r="K85"/>
  <c r="L84"/>
  <c r="K84"/>
  <c r="L83"/>
  <c r="H83"/>
  <c r="G83"/>
  <c r="K83" s="1"/>
  <c r="L82"/>
  <c r="H82"/>
  <c r="G82"/>
  <c r="K82" s="1"/>
  <c r="L81"/>
  <c r="H81"/>
  <c r="G81"/>
  <c r="K81" s="1"/>
  <c r="L80"/>
  <c r="K80"/>
  <c r="H80"/>
  <c r="G80"/>
  <c r="L79"/>
  <c r="K79"/>
  <c r="H79"/>
  <c r="G79"/>
  <c r="G78"/>
  <c r="K78" s="1"/>
  <c r="G77"/>
  <c r="K77" s="1"/>
  <c r="L76"/>
  <c r="K76"/>
  <c r="L75"/>
  <c r="K75"/>
  <c r="L74"/>
  <c r="H74"/>
  <c r="G74"/>
  <c r="K74" s="1"/>
  <c r="L73"/>
  <c r="H73"/>
  <c r="G73"/>
  <c r="K73" s="1"/>
  <c r="L72"/>
  <c r="H72"/>
  <c r="G72"/>
  <c r="K72" s="1"/>
  <c r="L71"/>
  <c r="H71"/>
  <c r="G71"/>
  <c r="K71" s="1"/>
  <c r="L70"/>
  <c r="K70"/>
  <c r="H70"/>
  <c r="G70"/>
  <c r="L69"/>
  <c r="K69"/>
  <c r="H68"/>
  <c r="L68" s="1"/>
  <c r="G68"/>
  <c r="K68" s="1"/>
  <c r="H67"/>
  <c r="L67" s="1"/>
  <c r="G67"/>
  <c r="K67" s="1"/>
  <c r="H66"/>
  <c r="L66" s="1"/>
  <c r="G66"/>
  <c r="K66" s="1"/>
  <c r="H65"/>
  <c r="L65" s="1"/>
  <c r="G65"/>
  <c r="K65" s="1"/>
  <c r="H64"/>
  <c r="L64" s="1"/>
  <c r="G64"/>
  <c r="K64" s="1"/>
  <c r="H63"/>
  <c r="L63" s="1"/>
  <c r="G63"/>
  <c r="K63" s="1"/>
  <c r="L62"/>
  <c r="K62"/>
  <c r="L61"/>
  <c r="K61"/>
  <c r="H61"/>
  <c r="G61"/>
  <c r="L60"/>
  <c r="K60"/>
  <c r="H60"/>
  <c r="G60"/>
  <c r="L59"/>
  <c r="K59"/>
  <c r="H59"/>
  <c r="G59"/>
  <c r="L58"/>
  <c r="K58"/>
  <c r="H58"/>
  <c r="G58"/>
  <c r="L57"/>
  <c r="K57"/>
  <c r="H57"/>
  <c r="G57"/>
  <c r="L56"/>
  <c r="K56"/>
  <c r="L55"/>
  <c r="K55"/>
  <c r="L54"/>
  <c r="K54"/>
  <c r="H54"/>
  <c r="G54"/>
  <c r="L53"/>
  <c r="H53"/>
  <c r="G53"/>
  <c r="K53" s="1"/>
  <c r="L52"/>
  <c r="K52"/>
  <c r="L51"/>
  <c r="K51"/>
  <c r="L50"/>
  <c r="H50"/>
  <c r="G50"/>
  <c r="K50" s="1"/>
  <c r="L49"/>
  <c r="H49"/>
  <c r="G49"/>
  <c r="K49" s="1"/>
  <c r="L48"/>
  <c r="H48"/>
  <c r="G48"/>
  <c r="K48" s="1"/>
  <c r="L47"/>
  <c r="K47"/>
  <c r="L46"/>
  <c r="K46"/>
  <c r="L45"/>
  <c r="H45"/>
  <c r="G45"/>
  <c r="K45" s="1"/>
  <c r="L44"/>
  <c r="K44"/>
  <c r="H44"/>
  <c r="G44"/>
  <c r="L43"/>
  <c r="K43"/>
  <c r="L42"/>
  <c r="K42"/>
  <c r="L41"/>
  <c r="H41"/>
  <c r="G41"/>
  <c r="K41" s="1"/>
  <c r="L40"/>
  <c r="H40"/>
  <c r="G40"/>
  <c r="K40" s="1"/>
  <c r="L39"/>
  <c r="H39"/>
  <c r="G39"/>
  <c r="K39" s="1"/>
  <c r="L38"/>
  <c r="K38"/>
  <c r="L37"/>
  <c r="K37"/>
  <c r="L36"/>
  <c r="H36"/>
  <c r="G36"/>
  <c r="K36" s="1"/>
  <c r="L35"/>
  <c r="H35"/>
  <c r="G35"/>
  <c r="K35" s="1"/>
  <c r="L34"/>
  <c r="K34"/>
  <c r="L33"/>
  <c r="K33"/>
  <c r="L32"/>
  <c r="H32"/>
  <c r="G32"/>
  <c r="K32" s="1"/>
  <c r="L31"/>
  <c r="K31"/>
  <c r="H30"/>
  <c r="L30" s="1"/>
  <c r="G30"/>
  <c r="K30" s="1"/>
  <c r="L29"/>
  <c r="K29"/>
  <c r="L28"/>
  <c r="K28"/>
  <c r="L27"/>
  <c r="K27"/>
  <c r="L26"/>
  <c r="H26"/>
  <c r="G26"/>
  <c r="K26" s="1"/>
  <c r="G25"/>
  <c r="K25" s="1"/>
  <c r="G24"/>
  <c r="K24" s="1"/>
  <c r="G23"/>
  <c r="K23" s="1"/>
  <c r="G22"/>
  <c r="K22" s="1"/>
  <c r="G21"/>
  <c r="K21" s="1"/>
  <c r="G20"/>
  <c r="K20" s="1"/>
  <c r="G481" l="1"/>
  <c r="K482"/>
  <c r="G445"/>
  <c r="K446"/>
  <c r="G467"/>
  <c r="G473"/>
  <c r="G491"/>
  <c r="K491" s="1"/>
  <c r="K513"/>
  <c r="G510"/>
  <c r="K521"/>
  <c r="G518"/>
  <c r="H25"/>
  <c r="H93"/>
  <c r="H124"/>
  <c r="H161"/>
  <c r="H186"/>
  <c r="H243"/>
  <c r="H289"/>
  <c r="H386"/>
  <c r="K476"/>
  <c r="K483"/>
  <c r="G505"/>
  <c r="G532"/>
  <c r="H905"/>
  <c r="G539"/>
  <c r="G545"/>
  <c r="G553"/>
  <c r="G578"/>
  <c r="G612"/>
  <c r="G626"/>
  <c r="K626" s="1"/>
  <c r="G634"/>
  <c r="K634" s="1"/>
  <c r="G646"/>
  <c r="G703"/>
  <c r="G722"/>
  <c r="G772"/>
  <c r="G782"/>
  <c r="G875"/>
  <c r="K875" s="1"/>
  <c r="G880"/>
  <c r="G885"/>
  <c r="K885" s="1"/>
  <c r="G890"/>
  <c r="K890" s="1"/>
  <c r="G895"/>
  <c r="K895" s="1"/>
  <c r="G900"/>
  <c r="K900" s="1"/>
  <c r="G905"/>
  <c r="K905" s="1"/>
  <c r="G996"/>
  <c r="K996" s="1"/>
  <c r="G1007"/>
  <c r="K1007" s="1"/>
  <c r="G1012"/>
  <c r="K1012" s="1"/>
  <c r="H593"/>
  <c r="H1086"/>
  <c r="G1117"/>
  <c r="H1314"/>
  <c r="H1365"/>
  <c r="H1384"/>
  <c r="H1395"/>
  <c r="H1441"/>
  <c r="H1109"/>
  <c r="G1314"/>
  <c r="G1384"/>
  <c r="G1395"/>
  <c r="G1441"/>
  <c r="G1667"/>
  <c r="G1728"/>
  <c r="K1441" l="1"/>
  <c r="G1417"/>
  <c r="L1109"/>
  <c r="H1108"/>
  <c r="L1365"/>
  <c r="H1364"/>
  <c r="H592"/>
  <c r="L593"/>
  <c r="K782"/>
  <c r="G781"/>
  <c r="K781" s="1"/>
  <c r="K646"/>
  <c r="G645"/>
  <c r="K578"/>
  <c r="G574"/>
  <c r="L905"/>
  <c r="H856"/>
  <c r="L243"/>
  <c r="H242"/>
  <c r="L93"/>
  <c r="H92"/>
  <c r="G509"/>
  <c r="K510"/>
  <c r="G466"/>
  <c r="K467"/>
  <c r="K481"/>
  <c r="G480"/>
  <c r="G995"/>
  <c r="K1667"/>
  <c r="G1666"/>
  <c r="K1314"/>
  <c r="G1313"/>
  <c r="L1384"/>
  <c r="H1383"/>
  <c r="L1086"/>
  <c r="K703"/>
  <c r="G702"/>
  <c r="K612"/>
  <c r="G611"/>
  <c r="K539"/>
  <c r="G538"/>
  <c r="L289"/>
  <c r="H288"/>
  <c r="L124"/>
  <c r="H123"/>
  <c r="G472"/>
  <c r="K472" s="1"/>
  <c r="K473"/>
  <c r="K1728"/>
  <c r="G1727"/>
  <c r="K1384"/>
  <c r="G1383"/>
  <c r="L1395"/>
  <c r="H1394"/>
  <c r="K1117"/>
  <c r="G1116"/>
  <c r="K880"/>
  <c r="G856"/>
  <c r="K722"/>
  <c r="G721"/>
  <c r="K545"/>
  <c r="G544"/>
  <c r="K544" s="1"/>
  <c r="K505"/>
  <c r="G504"/>
  <c r="L386"/>
  <c r="H385"/>
  <c r="L161"/>
  <c r="H160"/>
  <c r="G517"/>
  <c r="K518"/>
  <c r="G444"/>
  <c r="K445"/>
  <c r="K1395"/>
  <c r="G1394"/>
  <c r="L1441"/>
  <c r="H1417"/>
  <c r="L1314"/>
  <c r="H1313"/>
  <c r="K772"/>
  <c r="G761"/>
  <c r="K553"/>
  <c r="G552"/>
  <c r="K532"/>
  <c r="G531"/>
  <c r="L186"/>
  <c r="H172"/>
  <c r="L172" s="1"/>
  <c r="L25"/>
  <c r="H24"/>
  <c r="K552" l="1"/>
  <c r="G551"/>
  <c r="L1313"/>
  <c r="H1312"/>
  <c r="K1394"/>
  <c r="G1393"/>
  <c r="L385"/>
  <c r="H384"/>
  <c r="G855"/>
  <c r="K856"/>
  <c r="L1394"/>
  <c r="H1393"/>
  <c r="K1727"/>
  <c r="G1726"/>
  <c r="L123"/>
  <c r="H122"/>
  <c r="K538"/>
  <c r="G537"/>
  <c r="K702"/>
  <c r="G701"/>
  <c r="L1383"/>
  <c r="H1382"/>
  <c r="K1666"/>
  <c r="G1661"/>
  <c r="G508"/>
  <c r="K508" s="1"/>
  <c r="K509"/>
  <c r="G443"/>
  <c r="K444"/>
  <c r="G479"/>
  <c r="K480"/>
  <c r="L242"/>
  <c r="H236"/>
  <c r="G573"/>
  <c r="K574"/>
  <c r="L1364"/>
  <c r="H1363"/>
  <c r="G1403"/>
  <c r="K1403" s="1"/>
  <c r="K1417"/>
  <c r="L24"/>
  <c r="H23"/>
  <c r="K531"/>
  <c r="G530"/>
  <c r="G753"/>
  <c r="K761"/>
  <c r="H1403"/>
  <c r="L1403" s="1"/>
  <c r="L1417"/>
  <c r="L160"/>
  <c r="H147"/>
  <c r="K504"/>
  <c r="G503"/>
  <c r="K721"/>
  <c r="G716"/>
  <c r="K1116"/>
  <c r="G1115"/>
  <c r="K1383"/>
  <c r="G1382"/>
  <c r="L288"/>
  <c r="H287"/>
  <c r="K611"/>
  <c r="G610"/>
  <c r="K1313"/>
  <c r="G1312"/>
  <c r="K995"/>
  <c r="G994"/>
  <c r="G465"/>
  <c r="K466"/>
  <c r="H591"/>
  <c r="L592"/>
  <c r="G516"/>
  <c r="K517"/>
  <c r="L92"/>
  <c r="H91"/>
  <c r="H855"/>
  <c r="L856"/>
  <c r="K645"/>
  <c r="G644"/>
  <c r="L1108"/>
  <c r="H1100"/>
  <c r="H854" l="1"/>
  <c r="L855"/>
  <c r="G515"/>
  <c r="K515" s="1"/>
  <c r="K516"/>
  <c r="G464"/>
  <c r="K464" s="1"/>
  <c r="K465"/>
  <c r="G572"/>
  <c r="K573"/>
  <c r="K479"/>
  <c r="G854"/>
  <c r="K855"/>
  <c r="L1100"/>
  <c r="H1085"/>
  <c r="L1085" s="1"/>
  <c r="K1312"/>
  <c r="G1311"/>
  <c r="L287"/>
  <c r="H279"/>
  <c r="L279" s="1"/>
  <c r="K1115"/>
  <c r="G1109"/>
  <c r="K503"/>
  <c r="G502"/>
  <c r="K502" s="1"/>
  <c r="K530"/>
  <c r="G529"/>
  <c r="K529" s="1"/>
  <c r="L1382"/>
  <c r="H1381"/>
  <c r="K537"/>
  <c r="G536"/>
  <c r="K1726"/>
  <c r="G1725"/>
  <c r="K1393"/>
  <c r="G1392"/>
  <c r="K551"/>
  <c r="G550"/>
  <c r="K550" s="1"/>
  <c r="H590"/>
  <c r="L591"/>
  <c r="G752"/>
  <c r="K753"/>
  <c r="K443"/>
  <c r="G442"/>
  <c r="K644"/>
  <c r="G643"/>
  <c r="L91"/>
  <c r="H90"/>
  <c r="K994"/>
  <c r="G993"/>
  <c r="K610"/>
  <c r="G589"/>
  <c r="K589" s="1"/>
  <c r="K1382"/>
  <c r="G1381"/>
  <c r="G715"/>
  <c r="K716"/>
  <c r="H137"/>
  <c r="L137" s="1"/>
  <c r="L147"/>
  <c r="L23"/>
  <c r="H22"/>
  <c r="L1363"/>
  <c r="H1362"/>
  <c r="L236"/>
  <c r="H235"/>
  <c r="G1660"/>
  <c r="K1661"/>
  <c r="K701"/>
  <c r="G700"/>
  <c r="L122"/>
  <c r="H121"/>
  <c r="L121" s="1"/>
  <c r="L1393"/>
  <c r="H1392"/>
  <c r="L384"/>
  <c r="H362"/>
  <c r="L1312"/>
  <c r="H1311"/>
  <c r="L1311" l="1"/>
  <c r="H1310"/>
  <c r="L1392"/>
  <c r="H1391"/>
  <c r="L1391" s="1"/>
  <c r="K700"/>
  <c r="G672"/>
  <c r="L235"/>
  <c r="H234"/>
  <c r="L22"/>
  <c r="H21"/>
  <c r="L90"/>
  <c r="H78"/>
  <c r="K442"/>
  <c r="K1392"/>
  <c r="G1391"/>
  <c r="K1391" s="1"/>
  <c r="K536"/>
  <c r="G535"/>
  <c r="K535" s="1"/>
  <c r="G1108"/>
  <c r="K1109"/>
  <c r="K1311"/>
  <c r="G1310"/>
  <c r="K1660"/>
  <c r="G1653"/>
  <c r="G751"/>
  <c r="K751" s="1"/>
  <c r="K752"/>
  <c r="H853"/>
  <c r="L854"/>
  <c r="G478"/>
  <c r="K478" s="1"/>
  <c r="L362"/>
  <c r="H361"/>
  <c r="L361" s="1"/>
  <c r="L1362"/>
  <c r="H1361"/>
  <c r="K1381"/>
  <c r="G1372"/>
  <c r="K993"/>
  <c r="G992"/>
  <c r="K992" s="1"/>
  <c r="K643"/>
  <c r="G642"/>
  <c r="K1725"/>
  <c r="G1724"/>
  <c r="L1381"/>
  <c r="H1372"/>
  <c r="L1372" s="1"/>
  <c r="K715"/>
  <c r="G708"/>
  <c r="K708" s="1"/>
  <c r="H589"/>
  <c r="L590"/>
  <c r="G853"/>
  <c r="K854"/>
  <c r="G571"/>
  <c r="K571" s="1"/>
  <c r="K572"/>
  <c r="K1724" l="1"/>
  <c r="G1723"/>
  <c r="K1723" s="1"/>
  <c r="L1361"/>
  <c r="H1322"/>
  <c r="L1322" s="1"/>
  <c r="G441"/>
  <c r="L589"/>
  <c r="H441"/>
  <c r="K1310"/>
  <c r="G1242"/>
  <c r="K1242" s="1"/>
  <c r="L21"/>
  <c r="H20"/>
  <c r="G671"/>
  <c r="K672"/>
  <c r="L1310"/>
  <c r="H1242"/>
  <c r="L1242" s="1"/>
  <c r="K642"/>
  <c r="G641"/>
  <c r="K641" s="1"/>
  <c r="K1372"/>
  <c r="G1322"/>
  <c r="K1322" s="1"/>
  <c r="H852"/>
  <c r="L853"/>
  <c r="K1108"/>
  <c r="G1100"/>
  <c r="G852"/>
  <c r="K853"/>
  <c r="K1653"/>
  <c r="G1652"/>
  <c r="L78"/>
  <c r="H77"/>
  <c r="L77" s="1"/>
  <c r="L234"/>
  <c r="H233"/>
  <c r="L233" s="1"/>
  <c r="G440" l="1"/>
  <c r="K441"/>
  <c r="K1652"/>
  <c r="G1651"/>
  <c r="K1651" s="1"/>
  <c r="K1100"/>
  <c r="G1085"/>
  <c r="K1085" s="1"/>
  <c r="L20"/>
  <c r="L441"/>
  <c r="H440"/>
  <c r="L440" s="1"/>
  <c r="G835"/>
  <c r="K835" s="1"/>
  <c r="K852"/>
  <c r="H835"/>
  <c r="L835" s="1"/>
  <c r="L852"/>
  <c r="G670"/>
  <c r="K670" s="1"/>
  <c r="K671"/>
  <c r="K440" l="1"/>
  <c r="G1745"/>
  <c r="K1745" s="1"/>
  <c r="H1745"/>
  <c r="L1745" s="1"/>
  <c r="D37" i="2"/>
  <c r="D36"/>
  <c r="D14"/>
  <c r="D9"/>
  <c r="D8"/>
  <c r="G613" i="1"/>
  <c r="G611"/>
  <c r="G566"/>
  <c r="I566" s="1"/>
  <c r="G543"/>
  <c r="G541"/>
  <c r="G535"/>
  <c r="G532"/>
  <c r="I532" s="1"/>
  <c r="G493"/>
  <c r="I493" s="1"/>
  <c r="G491"/>
  <c r="G487"/>
  <c r="G484"/>
  <c r="I484" s="1"/>
  <c r="G332"/>
  <c r="G335"/>
  <c r="G329"/>
  <c r="I81"/>
  <c r="I89"/>
  <c r="I90"/>
  <c r="I93"/>
  <c r="I94"/>
  <c r="I100"/>
  <c r="I101"/>
  <c r="I103"/>
  <c r="I105"/>
  <c r="I106"/>
  <c r="I109"/>
  <c r="I110"/>
  <c r="I113"/>
  <c r="I114"/>
  <c r="I116"/>
  <c r="I119"/>
  <c r="I125"/>
  <c r="I132"/>
  <c r="I135"/>
  <c r="I141"/>
  <c r="I147"/>
  <c r="I151"/>
  <c r="I156"/>
  <c r="I160"/>
  <c r="I164"/>
  <c r="I168"/>
  <c r="I169"/>
  <c r="I170"/>
  <c r="I172"/>
  <c r="I174"/>
  <c r="I175"/>
  <c r="I176"/>
  <c r="I182"/>
  <c r="I186"/>
  <c r="I190"/>
  <c r="I195"/>
  <c r="I199"/>
  <c r="I203"/>
  <c r="I207"/>
  <c r="I213"/>
  <c r="I218"/>
  <c r="I219"/>
  <c r="I220"/>
  <c r="I222"/>
  <c r="I224"/>
  <c r="I225"/>
  <c r="I226"/>
  <c r="I229"/>
  <c r="I234"/>
  <c r="I235"/>
  <c r="I237"/>
  <c r="I245"/>
  <c r="I246"/>
  <c r="I250"/>
  <c r="I252"/>
  <c r="I256"/>
  <c r="I261"/>
  <c r="I264"/>
  <c r="I265"/>
  <c r="I267"/>
  <c r="I275"/>
  <c r="I283"/>
  <c r="I291"/>
  <c r="I298"/>
  <c r="I302"/>
  <c r="I303"/>
  <c r="I312"/>
  <c r="I314"/>
  <c r="I317"/>
  <c r="I320"/>
  <c r="I324"/>
  <c r="I329"/>
  <c r="I330"/>
  <c r="I332"/>
  <c r="I333"/>
  <c r="I335"/>
  <c r="I336"/>
  <c r="I341"/>
  <c r="I342"/>
  <c r="I344"/>
  <c r="I346"/>
  <c r="I347"/>
  <c r="I348"/>
  <c r="I351"/>
  <c r="I352"/>
  <c r="I355"/>
  <c r="I359"/>
  <c r="I364"/>
  <c r="I372"/>
  <c r="I378"/>
  <c r="I381"/>
  <c r="I388"/>
  <c r="I389"/>
  <c r="I391"/>
  <c r="I392"/>
  <c r="I400"/>
  <c r="I401"/>
  <c r="I403"/>
  <c r="I405"/>
  <c r="I406"/>
  <c r="I407"/>
  <c r="I410"/>
  <c r="I411"/>
  <c r="I416"/>
  <c r="I421"/>
  <c r="I424"/>
  <c r="I431"/>
  <c r="I432"/>
  <c r="I441"/>
  <c r="I446"/>
  <c r="I447"/>
  <c r="I449"/>
  <c r="I451"/>
  <c r="I454"/>
  <c r="I455"/>
  <c r="I459"/>
  <c r="I467"/>
  <c r="I475"/>
  <c r="I476"/>
  <c r="I485"/>
  <c r="I486"/>
  <c r="I487"/>
  <c r="I488"/>
  <c r="I489"/>
  <c r="I491"/>
  <c r="I492"/>
  <c r="I494"/>
  <c r="I496"/>
  <c r="I500"/>
  <c r="I502"/>
  <c r="I503"/>
  <c r="I504"/>
  <c r="I506"/>
  <c r="I512"/>
  <c r="I518"/>
  <c r="I520"/>
  <c r="I526"/>
  <c r="I533"/>
  <c r="I534"/>
  <c r="I535"/>
  <c r="I536"/>
  <c r="I537"/>
  <c r="I539"/>
  <c r="I541"/>
  <c r="I542"/>
  <c r="I543"/>
  <c r="I544"/>
  <c r="I546"/>
  <c r="I550"/>
  <c r="I552"/>
  <c r="I553"/>
  <c r="I554"/>
  <c r="I556"/>
  <c r="I558"/>
  <c r="I559"/>
  <c r="I560"/>
  <c r="I562"/>
  <c r="I564"/>
  <c r="I565"/>
  <c r="I567"/>
  <c r="I573"/>
  <c r="I578"/>
  <c r="I583"/>
  <c r="I585"/>
  <c r="I591"/>
  <c r="I593"/>
  <c r="I599"/>
  <c r="I605"/>
  <c r="I611"/>
  <c r="I612"/>
  <c r="I613"/>
  <c r="I614"/>
  <c r="I618"/>
  <c r="I620"/>
  <c r="I622"/>
  <c r="I623"/>
  <c r="I624"/>
  <c r="I626"/>
  <c r="I632"/>
  <c r="I634"/>
  <c r="I639"/>
  <c r="I645"/>
  <c r="I647"/>
  <c r="I654"/>
  <c r="I657"/>
  <c r="I659"/>
  <c r="I665"/>
  <c r="I672"/>
  <c r="I674"/>
  <c r="I676"/>
  <c r="I680"/>
  <c r="I686"/>
  <c r="I691"/>
  <c r="I692"/>
  <c r="I694"/>
  <c r="I696"/>
  <c r="I697"/>
  <c r="I698"/>
  <c r="I701"/>
  <c r="I702"/>
  <c r="I705"/>
  <c r="I706"/>
  <c r="I708"/>
  <c r="I710"/>
  <c r="I713"/>
  <c r="I714"/>
  <c r="I715"/>
  <c r="I717"/>
  <c r="I725"/>
  <c r="I727"/>
  <c r="I731"/>
  <c r="I735"/>
  <c r="I738"/>
  <c r="I741"/>
  <c r="I742"/>
  <c r="I745"/>
  <c r="I746"/>
  <c r="I755"/>
  <c r="I757"/>
  <c r="I762"/>
  <c r="I764"/>
  <c r="I768"/>
  <c r="I772"/>
  <c r="I776"/>
  <c r="I782"/>
  <c r="I784"/>
  <c r="I791"/>
  <c r="I797"/>
  <c r="I801"/>
  <c r="I802"/>
  <c r="I803"/>
  <c r="I805"/>
  <c r="I809"/>
  <c r="I813"/>
  <c r="I817"/>
  <c r="I821"/>
  <c r="I827"/>
  <c r="I835"/>
  <c r="I837"/>
  <c r="I842"/>
  <c r="I844"/>
  <c r="I848"/>
  <c r="I852"/>
  <c r="I854"/>
  <c r="I855"/>
  <c r="I856"/>
  <c r="I858"/>
  <c r="I862"/>
  <c r="I864"/>
  <c r="I868"/>
  <c r="I872"/>
  <c r="I876"/>
  <c r="I880"/>
  <c r="I886"/>
  <c r="I892"/>
  <c r="I898"/>
  <c r="I904"/>
  <c r="I905"/>
  <c r="I907"/>
  <c r="I909"/>
  <c r="I910"/>
  <c r="I911"/>
  <c r="I914"/>
  <c r="I915"/>
  <c r="I919"/>
  <c r="I920"/>
  <c r="I929"/>
  <c r="I937"/>
  <c r="I945"/>
  <c r="I947"/>
  <c r="I950"/>
  <c r="I952"/>
  <c r="I955"/>
  <c r="I957"/>
  <c r="I960"/>
  <c r="I963"/>
  <c r="I965"/>
  <c r="I968"/>
  <c r="I970"/>
  <c r="I973"/>
  <c r="I975"/>
  <c r="I978"/>
  <c r="I980"/>
  <c r="I983"/>
  <c r="I985"/>
  <c r="I988"/>
  <c r="I990"/>
  <c r="I993"/>
  <c r="I995"/>
  <c r="I998"/>
  <c r="I1002"/>
  <c r="I1004"/>
  <c r="I1009"/>
  <c r="I1012"/>
  <c r="I1015"/>
  <c r="I1018"/>
  <c r="I1021"/>
  <c r="I1024"/>
  <c r="I1025"/>
  <c r="I1028"/>
  <c r="I1031"/>
  <c r="I1034"/>
  <c r="I1037"/>
  <c r="I1039"/>
  <c r="I1040"/>
  <c r="I1044"/>
  <c r="I1048"/>
  <c r="I1052"/>
  <c r="I1057"/>
  <c r="I1064"/>
  <c r="I1066"/>
  <c r="I1069"/>
  <c r="I1072"/>
  <c r="I1075"/>
  <c r="I1077"/>
  <c r="I1080"/>
  <c r="I1082"/>
  <c r="I1085"/>
  <c r="I1089"/>
  <c r="I1096"/>
  <c r="I1097"/>
  <c r="I1101"/>
  <c r="I1102"/>
  <c r="I1107"/>
  <c r="I1112"/>
  <c r="I1114"/>
  <c r="I1115"/>
  <c r="I1118"/>
  <c r="I1123"/>
  <c r="I1124"/>
  <c r="I1126"/>
  <c r="I1128"/>
  <c r="I1131"/>
  <c r="I1132"/>
  <c r="I1135"/>
  <c r="I1136"/>
  <c r="I1137"/>
  <c r="I1139"/>
  <c r="I1142"/>
  <c r="I1143"/>
  <c r="I1144"/>
  <c r="I1146"/>
  <c r="I1148"/>
  <c r="I1149"/>
  <c r="I1150"/>
  <c r="I1159"/>
  <c r="I1160"/>
  <c r="I1166"/>
  <c r="I1174"/>
  <c r="I1181"/>
  <c r="I1186"/>
  <c r="I1188"/>
  <c r="I1192"/>
  <c r="I1196"/>
  <c r="I1203"/>
  <c r="I1209"/>
  <c r="I1210"/>
  <c r="I1212"/>
  <c r="I1214"/>
  <c r="I1215"/>
  <c r="I1218"/>
  <c r="I1219"/>
  <c r="I1222"/>
  <c r="I1223"/>
  <c r="I1225"/>
  <c r="I1226"/>
  <c r="I1234"/>
  <c r="I1235"/>
  <c r="I1237"/>
  <c r="I1239"/>
  <c r="I1240"/>
  <c r="I1243"/>
  <c r="I1244"/>
  <c r="I1247"/>
  <c r="I1248"/>
  <c r="I1249"/>
  <c r="I1251"/>
  <c r="I1254"/>
  <c r="I1261"/>
  <c r="I1264"/>
  <c r="I1272"/>
  <c r="I1275"/>
  <c r="I1277"/>
  <c r="I1278"/>
  <c r="I1279"/>
  <c r="I1281"/>
  <c r="I1283"/>
  <c r="I1284"/>
  <c r="I1285"/>
  <c r="I1287"/>
  <c r="I1295"/>
  <c r="I1296"/>
  <c r="I1303"/>
  <c r="I1306"/>
  <c r="I1309"/>
  <c r="I1311"/>
  <c r="I1312"/>
  <c r="I1313"/>
  <c r="I1315"/>
  <c r="I1317"/>
  <c r="I1318"/>
  <c r="I1319"/>
  <c r="I1321"/>
  <c r="I1329"/>
  <c r="I1332"/>
  <c r="I1333"/>
  <c r="I1341"/>
  <c r="I1342"/>
  <c r="I1344"/>
  <c r="I1345"/>
  <c r="I1347"/>
  <c r="I1348"/>
  <c r="I1351"/>
  <c r="I1352"/>
  <c r="I1355"/>
  <c r="I1356"/>
  <c r="I1357"/>
  <c r="I1359"/>
  <c r="I1362"/>
  <c r="I1369"/>
  <c r="I1377"/>
  <c r="I1380"/>
  <c r="I1382"/>
  <c r="I1383"/>
  <c r="I1384"/>
  <c r="I1386"/>
  <c r="I1388"/>
  <c r="I1389"/>
  <c r="I1390"/>
  <c r="I1392"/>
  <c r="I1400"/>
  <c r="I1401"/>
  <c r="I1408"/>
  <c r="I1411"/>
  <c r="I1414"/>
  <c r="I1422"/>
  <c r="I1425"/>
  <c r="I1426"/>
  <c r="I1434"/>
  <c r="I1435"/>
  <c r="I1437"/>
  <c r="I1439"/>
  <c r="I1440"/>
  <c r="I1441"/>
  <c r="I1444"/>
  <c r="I1445"/>
  <c r="I1448"/>
  <c r="I1449"/>
  <c r="I1450"/>
  <c r="I1452"/>
  <c r="I1455"/>
  <c r="I1462"/>
  <c r="I1465"/>
  <c r="I1473"/>
  <c r="I1476"/>
  <c r="I1478"/>
  <c r="I1479"/>
  <c r="I1480"/>
  <c r="I1482"/>
  <c r="I1484"/>
  <c r="I1485"/>
  <c r="I1486"/>
  <c r="I1488"/>
  <c r="I1496"/>
  <c r="I1497"/>
  <c r="I1504"/>
  <c r="I1507"/>
  <c r="I1515"/>
  <c r="I1518"/>
  <c r="I1519"/>
  <c r="I1528"/>
  <c r="I1534"/>
  <c r="I1539"/>
  <c r="I1547"/>
  <c r="I1548"/>
  <c r="I1555"/>
  <c r="I1558"/>
  <c r="I1561"/>
  <c r="I1563"/>
  <c r="I1564"/>
  <c r="I1566"/>
  <c r="I1571"/>
  <c r="I1578"/>
  <c r="I1584"/>
  <c r="I1587"/>
  <c r="I1590"/>
  <c r="I1593"/>
  <c r="I1596"/>
  <c r="I1599"/>
  <c r="I1602"/>
  <c r="I1605"/>
  <c r="I1608"/>
  <c r="I1612"/>
  <c r="I1613"/>
  <c r="I1616"/>
  <c r="I1624"/>
  <c r="I1631"/>
  <c r="I1638"/>
  <c r="I1642"/>
  <c r="I1646"/>
  <c r="I1649"/>
  <c r="I1652"/>
  <c r="I1655"/>
  <c r="I1658"/>
  <c r="I1661"/>
  <c r="I1667"/>
  <c r="I1672"/>
  <c r="I1673"/>
  <c r="I1675"/>
  <c r="I1679"/>
  <c r="I1685"/>
  <c r="I1686"/>
  <c r="I1688"/>
  <c r="I1690"/>
  <c r="I1691"/>
  <c r="I1694"/>
  <c r="I1695"/>
  <c r="I1703"/>
  <c r="I1711"/>
  <c r="I1715"/>
  <c r="I1716"/>
  <c r="I1724"/>
  <c r="I1725"/>
  <c r="I1727"/>
  <c r="I1729"/>
  <c r="I1730"/>
  <c r="I1731"/>
  <c r="I1734"/>
  <c r="I1735"/>
  <c r="I1738"/>
  <c r="I1742"/>
  <c r="I1744"/>
  <c r="I1747"/>
  <c r="I1755"/>
  <c r="I1760"/>
  <c r="I1767"/>
  <c r="I1774"/>
  <c r="I1782"/>
  <c r="I1785"/>
  <c r="I1788"/>
  <c r="I1791"/>
  <c r="I1798"/>
  <c r="I1806"/>
  <c r="I1807"/>
  <c r="I1816"/>
  <c r="I1822"/>
  <c r="I1826"/>
  <c r="I1827"/>
  <c r="I1829"/>
  <c r="I1831"/>
  <c r="I1832"/>
  <c r="I1836"/>
  <c r="I1841"/>
  <c r="I1846"/>
  <c r="I1847"/>
  <c r="I1849"/>
  <c r="I1851"/>
  <c r="I1852"/>
  <c r="I1856"/>
  <c r="I1860"/>
  <c r="I1864"/>
  <c r="I1869"/>
  <c r="I1870"/>
  <c r="I1872"/>
  <c r="I1874"/>
  <c r="I1875"/>
  <c r="I1878"/>
  <c r="I1879"/>
  <c r="I1880"/>
  <c r="I1888"/>
  <c r="I1889"/>
  <c r="I1891"/>
  <c r="I1893"/>
  <c r="I1894"/>
  <c r="I1895"/>
  <c r="I1898"/>
  <c r="I1899"/>
  <c r="I1900"/>
  <c r="I1901"/>
  <c r="I27"/>
  <c r="I28"/>
  <c r="I29"/>
  <c r="I31"/>
  <c r="I33"/>
  <c r="I34"/>
  <c r="I37"/>
  <c r="I38"/>
  <c r="I42"/>
  <c r="I43"/>
  <c r="I46"/>
  <c r="I47"/>
  <c r="I51"/>
  <c r="I52"/>
  <c r="I55"/>
  <c r="I56"/>
  <c r="I62"/>
  <c r="I67"/>
  <c r="I74"/>
  <c r="I80"/>
  <c r="G561"/>
  <c r="I561" s="1"/>
  <c r="G26"/>
  <c r="I26" s="1"/>
  <c r="G30"/>
  <c r="I30" s="1"/>
  <c r="G32"/>
  <c r="I32" s="1"/>
  <c r="G36"/>
  <c r="G35" s="1"/>
  <c r="I35" s="1"/>
  <c r="G41"/>
  <c r="I41" s="1"/>
  <c r="G45"/>
  <c r="G44" s="1"/>
  <c r="I44" s="1"/>
  <c r="G50"/>
  <c r="G49" s="1"/>
  <c r="I49" s="1"/>
  <c r="G54"/>
  <c r="G53" s="1"/>
  <c r="I53" s="1"/>
  <c r="G61"/>
  <c r="G60" s="1"/>
  <c r="G59" s="1"/>
  <c r="G58" s="1"/>
  <c r="I58" s="1"/>
  <c r="G66"/>
  <c r="G65" s="1"/>
  <c r="G64" s="1"/>
  <c r="G63" s="1"/>
  <c r="I63" s="1"/>
  <c r="G73"/>
  <c r="G72" s="1"/>
  <c r="G71" s="1"/>
  <c r="G70" s="1"/>
  <c r="G69" s="1"/>
  <c r="I69" s="1"/>
  <c r="G79"/>
  <c r="G78" s="1"/>
  <c r="G77" s="1"/>
  <c r="G76" s="1"/>
  <c r="G75" s="1"/>
  <c r="I75" s="1"/>
  <c r="G88"/>
  <c r="G92"/>
  <c r="G99"/>
  <c r="I99" s="1"/>
  <c r="G102"/>
  <c r="I102" s="1"/>
  <c r="G104"/>
  <c r="I104" s="1"/>
  <c r="G108"/>
  <c r="G112"/>
  <c r="I112" s="1"/>
  <c r="G115"/>
  <c r="I115" s="1"/>
  <c r="G118"/>
  <c r="G124"/>
  <c r="G131"/>
  <c r="G134"/>
  <c r="G140"/>
  <c r="G146"/>
  <c r="G150"/>
  <c r="G155"/>
  <c r="G159"/>
  <c r="G163"/>
  <c r="G167"/>
  <c r="G171"/>
  <c r="I171" s="1"/>
  <c r="G173"/>
  <c r="I173" s="1"/>
  <c r="G181"/>
  <c r="G185"/>
  <c r="G189"/>
  <c r="G194"/>
  <c r="G198"/>
  <c r="G202"/>
  <c r="G206"/>
  <c r="G212"/>
  <c r="G217"/>
  <c r="G221"/>
  <c r="I221" s="1"/>
  <c r="G223"/>
  <c r="I223" s="1"/>
  <c r="G228"/>
  <c r="G233"/>
  <c r="G236"/>
  <c r="I236" s="1"/>
  <c r="G244"/>
  <c r="G249"/>
  <c r="I249" s="1"/>
  <c r="G251"/>
  <c r="I251" s="1"/>
  <c r="G255"/>
  <c r="G260"/>
  <c r="I260" s="1"/>
  <c r="G266"/>
  <c r="G274"/>
  <c r="G282"/>
  <c r="G290"/>
  <c r="G297"/>
  <c r="G301"/>
  <c r="G311"/>
  <c r="G313"/>
  <c r="I313" s="1"/>
  <c r="G316"/>
  <c r="G319"/>
  <c r="G323"/>
  <c r="G328"/>
  <c r="I328" s="1"/>
  <c r="G331"/>
  <c r="I331" s="1"/>
  <c r="G334"/>
  <c r="I334" s="1"/>
  <c r="G340"/>
  <c r="I340" s="1"/>
  <c r="G343"/>
  <c r="I343" s="1"/>
  <c r="G345"/>
  <c r="I345" s="1"/>
  <c r="G350"/>
  <c r="G354"/>
  <c r="G358"/>
  <c r="G363"/>
  <c r="G371"/>
  <c r="G377"/>
  <c r="G380"/>
  <c r="G390"/>
  <c r="G399"/>
  <c r="I399" s="1"/>
  <c r="G402"/>
  <c r="I402" s="1"/>
  <c r="G404"/>
  <c r="I404" s="1"/>
  <c r="G409"/>
  <c r="G415"/>
  <c r="G420"/>
  <c r="I420" s="1"/>
  <c r="G423"/>
  <c r="G430"/>
  <c r="G440"/>
  <c r="G445"/>
  <c r="I445" s="1"/>
  <c r="G448"/>
  <c r="I448" s="1"/>
  <c r="G450"/>
  <c r="I450" s="1"/>
  <c r="G453"/>
  <c r="G458"/>
  <c r="G466"/>
  <c r="G474"/>
  <c r="G483"/>
  <c r="I483" s="1"/>
  <c r="G495"/>
  <c r="G499"/>
  <c r="G505"/>
  <c r="G511"/>
  <c r="G517"/>
  <c r="G519"/>
  <c r="I519" s="1"/>
  <c r="G525"/>
  <c r="G538"/>
  <c r="G545"/>
  <c r="G549"/>
  <c r="G555"/>
  <c r="G557"/>
  <c r="I557" s="1"/>
  <c r="G563"/>
  <c r="I563" s="1"/>
  <c r="G572"/>
  <c r="G577"/>
  <c r="G582"/>
  <c r="G584"/>
  <c r="I584" s="1"/>
  <c r="G590"/>
  <c r="I590" s="1"/>
  <c r="G592"/>
  <c r="I592" s="1"/>
  <c r="G598"/>
  <c r="G604"/>
  <c r="G610"/>
  <c r="G617"/>
  <c r="I617" s="1"/>
  <c r="G619"/>
  <c r="I619" s="1"/>
  <c r="G625"/>
  <c r="G631"/>
  <c r="I631" s="1"/>
  <c r="G633"/>
  <c r="I633" s="1"/>
  <c r="G638"/>
  <c r="G644"/>
  <c r="I644" s="1"/>
  <c r="G646"/>
  <c r="I646" s="1"/>
  <c r="G653"/>
  <c r="G656"/>
  <c r="G658"/>
  <c r="I658" s="1"/>
  <c r="G664"/>
  <c r="G671"/>
  <c r="I671" s="1"/>
  <c r="G673"/>
  <c r="I673" s="1"/>
  <c r="G675"/>
  <c r="I675" s="1"/>
  <c r="G679"/>
  <c r="G685"/>
  <c r="G690"/>
  <c r="I690" s="1"/>
  <c r="G693"/>
  <c r="I693" s="1"/>
  <c r="G695"/>
  <c r="I695" s="1"/>
  <c r="G700"/>
  <c r="G704"/>
  <c r="I704" s="1"/>
  <c r="G707"/>
  <c r="I707" s="1"/>
  <c r="G709"/>
  <c r="I709" s="1"/>
  <c r="G712"/>
  <c r="G716"/>
  <c r="I716" s="1"/>
  <c r="G724"/>
  <c r="I724" s="1"/>
  <c r="G726"/>
  <c r="I726" s="1"/>
  <c r="G730"/>
  <c r="G734"/>
  <c r="G737"/>
  <c r="G740"/>
  <c r="G744"/>
  <c r="G754"/>
  <c r="G756"/>
  <c r="I756" s="1"/>
  <c r="G761"/>
  <c r="I761" s="1"/>
  <c r="G763"/>
  <c r="I763" s="1"/>
  <c r="G767"/>
  <c r="G771"/>
  <c r="G775"/>
  <c r="I775" s="1"/>
  <c r="G781"/>
  <c r="I781" s="1"/>
  <c r="G783"/>
  <c r="I783" s="1"/>
  <c r="G790"/>
  <c r="G796"/>
  <c r="G800"/>
  <c r="G804"/>
  <c r="I804" s="1"/>
  <c r="G808"/>
  <c r="G812"/>
  <c r="G816"/>
  <c r="G820"/>
  <c r="G826"/>
  <c r="G834"/>
  <c r="I834" s="1"/>
  <c r="G836"/>
  <c r="I836" s="1"/>
  <c r="G841"/>
  <c r="I841" s="1"/>
  <c r="G843"/>
  <c r="I843" s="1"/>
  <c r="G847"/>
  <c r="G851"/>
  <c r="G857"/>
  <c r="G861"/>
  <c r="I861" s="1"/>
  <c r="G863"/>
  <c r="I863" s="1"/>
  <c r="G867"/>
  <c r="G871"/>
  <c r="G875"/>
  <c r="G879"/>
  <c r="G885"/>
  <c r="I885" s="1"/>
  <c r="G891"/>
  <c r="G897"/>
  <c r="G903"/>
  <c r="G906"/>
  <c r="I906" s="1"/>
  <c r="G908"/>
  <c r="I908" s="1"/>
  <c r="G913"/>
  <c r="G918"/>
  <c r="G928"/>
  <c r="G936"/>
  <c r="G944"/>
  <c r="I944" s="1"/>
  <c r="G946"/>
  <c r="I946" s="1"/>
  <c r="G949"/>
  <c r="I949" s="1"/>
  <c r="G951"/>
  <c r="I951" s="1"/>
  <c r="G954"/>
  <c r="I954" s="1"/>
  <c r="G956"/>
  <c r="I956" s="1"/>
  <c r="G959"/>
  <c r="G962"/>
  <c r="I962" s="1"/>
  <c r="G964"/>
  <c r="G967"/>
  <c r="I967" s="1"/>
  <c r="G969"/>
  <c r="I969" s="1"/>
  <c r="G972"/>
  <c r="I972" s="1"/>
  <c r="G974"/>
  <c r="I974" s="1"/>
  <c r="G977"/>
  <c r="G979"/>
  <c r="I979" s="1"/>
  <c r="G982"/>
  <c r="I982" s="1"/>
  <c r="G984"/>
  <c r="I984" s="1"/>
  <c r="G987"/>
  <c r="I987" s="1"/>
  <c r="G989"/>
  <c r="I989" s="1"/>
  <c r="G992"/>
  <c r="I992" s="1"/>
  <c r="G994"/>
  <c r="I994" s="1"/>
  <c r="G997"/>
  <c r="G1001"/>
  <c r="I1001" s="1"/>
  <c r="G1003"/>
  <c r="I1003" s="1"/>
  <c r="G1008"/>
  <c r="G1011"/>
  <c r="G1014"/>
  <c r="G1017"/>
  <c r="G1020"/>
  <c r="G1023"/>
  <c r="G1027"/>
  <c r="G1030"/>
  <c r="G1033"/>
  <c r="G1036"/>
  <c r="G1038"/>
  <c r="I1038" s="1"/>
  <c r="G1043"/>
  <c r="G1047"/>
  <c r="G1051"/>
  <c r="G1056"/>
  <c r="G1063"/>
  <c r="I1063" s="1"/>
  <c r="G1065"/>
  <c r="G1068"/>
  <c r="G1071"/>
  <c r="G1074"/>
  <c r="I1074" s="1"/>
  <c r="G1076"/>
  <c r="I1076" s="1"/>
  <c r="G1079"/>
  <c r="I1079" s="1"/>
  <c r="G1081"/>
  <c r="I1081" s="1"/>
  <c r="G1084"/>
  <c r="G1088"/>
  <c r="G1095"/>
  <c r="G1100"/>
  <c r="G1106"/>
  <c r="G1111"/>
  <c r="I1111" s="1"/>
  <c r="G1113"/>
  <c r="I1113" s="1"/>
  <c r="G1117"/>
  <c r="G1122"/>
  <c r="I1122" s="1"/>
  <c r="G1125"/>
  <c r="I1125" s="1"/>
  <c r="G1127"/>
  <c r="I1127" s="1"/>
  <c r="G1130"/>
  <c r="G1134"/>
  <c r="G1138"/>
  <c r="I1138" s="1"/>
  <c r="G1141"/>
  <c r="I1141" s="1"/>
  <c r="G1145"/>
  <c r="I1145" s="1"/>
  <c r="G1147"/>
  <c r="I1147" s="1"/>
  <c r="G1158"/>
  <c r="G1165"/>
  <c r="G1173"/>
  <c r="G1180"/>
  <c r="G1185"/>
  <c r="I1185" s="1"/>
  <c r="G1187"/>
  <c r="G1191"/>
  <c r="G1195"/>
  <c r="G1202"/>
  <c r="G1208"/>
  <c r="G1211"/>
  <c r="I1211" s="1"/>
  <c r="G1213"/>
  <c r="I1213" s="1"/>
  <c r="G1217"/>
  <c r="G1221"/>
  <c r="G1224"/>
  <c r="I1224" s="1"/>
  <c r="G1233"/>
  <c r="I1233" s="1"/>
  <c r="G1236"/>
  <c r="I1236" s="1"/>
  <c r="G1238"/>
  <c r="I1238" s="1"/>
  <c r="G1242"/>
  <c r="G1246"/>
  <c r="G1250"/>
  <c r="I1250" s="1"/>
  <c r="G1253"/>
  <c r="I1253" s="1"/>
  <c r="G1260"/>
  <c r="G1263"/>
  <c r="G1271"/>
  <c r="G1274"/>
  <c r="G1280"/>
  <c r="G1286"/>
  <c r="G1294"/>
  <c r="G1302"/>
  <c r="G1305"/>
  <c r="G1308"/>
  <c r="G1314"/>
  <c r="G1320"/>
  <c r="G1328"/>
  <c r="G1331"/>
  <c r="G1340"/>
  <c r="G1343"/>
  <c r="I1343" s="1"/>
  <c r="G1346"/>
  <c r="I1346" s="1"/>
  <c r="G1350"/>
  <c r="G1354"/>
  <c r="G1358"/>
  <c r="I1358" s="1"/>
  <c r="G1361"/>
  <c r="G1368"/>
  <c r="G1376"/>
  <c r="G1379"/>
  <c r="G1385"/>
  <c r="G1391"/>
  <c r="G1399"/>
  <c r="G1407"/>
  <c r="G1410"/>
  <c r="G1413"/>
  <c r="G1421"/>
  <c r="G1424"/>
  <c r="G1433"/>
  <c r="I1433" s="1"/>
  <c r="G1436"/>
  <c r="I1436" s="1"/>
  <c r="G1438"/>
  <c r="I1438" s="1"/>
  <c r="G1443"/>
  <c r="G1447"/>
  <c r="I1447" s="1"/>
  <c r="G1451"/>
  <c r="I1451" s="1"/>
  <c r="G1454"/>
  <c r="G1461"/>
  <c r="G1464"/>
  <c r="G1472"/>
  <c r="G1475"/>
  <c r="G1481"/>
  <c r="G1487"/>
  <c r="G1495"/>
  <c r="G1503"/>
  <c r="G1506"/>
  <c r="G1514"/>
  <c r="G1517"/>
  <c r="G1527"/>
  <c r="G1533"/>
  <c r="G1538"/>
  <c r="G1537" s="1"/>
  <c r="G1536" s="1"/>
  <c r="G1535" s="1"/>
  <c r="I1535" s="1"/>
  <c r="G1546"/>
  <c r="G1545" s="1"/>
  <c r="G1544" s="1"/>
  <c r="G1543" s="1"/>
  <c r="G1542" s="1"/>
  <c r="G1541" s="1"/>
  <c r="I1541" s="1"/>
  <c r="G1554"/>
  <c r="G1553" s="1"/>
  <c r="I1553" s="1"/>
  <c r="G1557"/>
  <c r="G1556" s="1"/>
  <c r="I1556" s="1"/>
  <c r="G1560"/>
  <c r="G1559" s="1"/>
  <c r="I1559" s="1"/>
  <c r="G1565"/>
  <c r="G1562" s="1"/>
  <c r="I1562" s="1"/>
  <c r="G1570"/>
  <c r="G1569" s="1"/>
  <c r="G1568" s="1"/>
  <c r="G1567" s="1"/>
  <c r="I1567" s="1"/>
  <c r="G1577"/>
  <c r="G1576" s="1"/>
  <c r="G1575" s="1"/>
  <c r="G1574" s="1"/>
  <c r="G1573" s="1"/>
  <c r="I1573" s="1"/>
  <c r="G1583"/>
  <c r="G1582" s="1"/>
  <c r="I1582" s="1"/>
  <c r="G1586"/>
  <c r="G1585" s="1"/>
  <c r="I1585" s="1"/>
  <c r="G1589"/>
  <c r="G1588" s="1"/>
  <c r="I1588" s="1"/>
  <c r="G1592"/>
  <c r="G1591" s="1"/>
  <c r="I1591" s="1"/>
  <c r="G1595"/>
  <c r="G1594" s="1"/>
  <c r="I1594" s="1"/>
  <c r="G1598"/>
  <c r="G1597" s="1"/>
  <c r="I1597" s="1"/>
  <c r="G1601"/>
  <c r="G1600" s="1"/>
  <c r="I1600" s="1"/>
  <c r="G1604"/>
  <c r="G1603" s="1"/>
  <c r="I1603" s="1"/>
  <c r="G1607"/>
  <c r="G1606" s="1"/>
  <c r="I1606" s="1"/>
  <c r="G1611"/>
  <c r="G1610" s="1"/>
  <c r="I1610" s="1"/>
  <c r="G1615"/>
  <c r="G1614" s="1"/>
  <c r="I1614" s="1"/>
  <c r="G1623"/>
  <c r="G1622" s="1"/>
  <c r="G1621" s="1"/>
  <c r="G1620" s="1"/>
  <c r="G1619" s="1"/>
  <c r="G1618" s="1"/>
  <c r="I1618" s="1"/>
  <c r="G1630"/>
  <c r="G1629" s="1"/>
  <c r="G1628" s="1"/>
  <c r="G1627" s="1"/>
  <c r="G1626" s="1"/>
  <c r="G1625" s="1"/>
  <c r="I1625" s="1"/>
  <c r="G1637"/>
  <c r="G1636" s="1"/>
  <c r="G1635" s="1"/>
  <c r="I1635" s="1"/>
  <c r="G1641"/>
  <c r="G1640" s="1"/>
  <c r="G1639" s="1"/>
  <c r="I1639" s="1"/>
  <c r="G1645"/>
  <c r="G1644" s="1"/>
  <c r="I1644" s="1"/>
  <c r="G1648"/>
  <c r="G1647" s="1"/>
  <c r="I1647" s="1"/>
  <c r="G1651"/>
  <c r="G1650" s="1"/>
  <c r="I1650" s="1"/>
  <c r="G1654"/>
  <c r="G1653" s="1"/>
  <c r="I1653" s="1"/>
  <c r="G1657"/>
  <c r="G1656" s="1"/>
  <c r="I1656" s="1"/>
  <c r="G1660"/>
  <c r="G1659" s="1"/>
  <c r="I1659" s="1"/>
  <c r="G1666"/>
  <c r="G1665" s="1"/>
  <c r="G1664" s="1"/>
  <c r="G1663" s="1"/>
  <c r="G1662" s="1"/>
  <c r="I1662" s="1"/>
  <c r="G1674"/>
  <c r="G1671" s="1"/>
  <c r="G1670" s="1"/>
  <c r="I1670" s="1"/>
  <c r="G1678"/>
  <c r="G1677" s="1"/>
  <c r="G1676" s="1"/>
  <c r="I1676" s="1"/>
  <c r="G1684"/>
  <c r="I1684" s="1"/>
  <c r="G1687"/>
  <c r="I1687" s="1"/>
  <c r="G1689"/>
  <c r="I1689" s="1"/>
  <c r="G1693"/>
  <c r="G1692" s="1"/>
  <c r="I1692" s="1"/>
  <c r="G1702"/>
  <c r="G1701" s="1"/>
  <c r="G1700" s="1"/>
  <c r="G1699" s="1"/>
  <c r="G1698" s="1"/>
  <c r="G1697" s="1"/>
  <c r="G1696" s="1"/>
  <c r="I1696" s="1"/>
  <c r="G1710"/>
  <c r="G1709" s="1"/>
  <c r="G1708" s="1"/>
  <c r="I1708" s="1"/>
  <c r="G1714"/>
  <c r="G1713" s="1"/>
  <c r="G1712" s="1"/>
  <c r="I1712" s="1"/>
  <c r="G1723"/>
  <c r="I1723" s="1"/>
  <c r="G1726"/>
  <c r="I1726" s="1"/>
  <c r="G1728"/>
  <c r="I1728" s="1"/>
  <c r="G1733"/>
  <c r="G1732" s="1"/>
  <c r="I1732" s="1"/>
  <c r="G1737"/>
  <c r="G1736" s="1"/>
  <c r="I1736" s="1"/>
  <c r="G1741"/>
  <c r="I1741" s="1"/>
  <c r="G1743"/>
  <c r="I1743" s="1"/>
  <c r="G1746"/>
  <c r="G1745" s="1"/>
  <c r="I1745" s="1"/>
  <c r="G1754"/>
  <c r="G1753" s="1"/>
  <c r="G1752" s="1"/>
  <c r="G1751" s="1"/>
  <c r="G1750" s="1"/>
  <c r="I1750" s="1"/>
  <c r="G1759"/>
  <c r="G1758" s="1"/>
  <c r="G1757" s="1"/>
  <c r="G1756" s="1"/>
  <c r="I1756" s="1"/>
  <c r="G1766"/>
  <c r="G1765" s="1"/>
  <c r="G1764" s="1"/>
  <c r="G1763" s="1"/>
  <c r="G1762" s="1"/>
  <c r="I1762" s="1"/>
  <c r="G1773"/>
  <c r="G1772" s="1"/>
  <c r="G1771" s="1"/>
  <c r="G1770" s="1"/>
  <c r="G1769" s="1"/>
  <c r="G1768" s="1"/>
  <c r="I1768" s="1"/>
  <c r="G1781"/>
  <c r="G1780" s="1"/>
  <c r="I1780" s="1"/>
  <c r="G1784"/>
  <c r="G1783" s="1"/>
  <c r="I1783" s="1"/>
  <c r="G1787"/>
  <c r="G1786" s="1"/>
  <c r="I1786" s="1"/>
  <c r="G1790"/>
  <c r="I1790" s="1"/>
  <c r="G1797"/>
  <c r="G1796" s="1"/>
  <c r="G1795" s="1"/>
  <c r="G1794" s="1"/>
  <c r="G1793" s="1"/>
  <c r="G1792" s="1"/>
  <c r="I1792" s="1"/>
  <c r="G1805"/>
  <c r="G1804" s="1"/>
  <c r="G1803" s="1"/>
  <c r="G1802" s="1"/>
  <c r="G1801" s="1"/>
  <c r="G1800" s="1"/>
  <c r="G1799" s="1"/>
  <c r="I1799" s="1"/>
  <c r="G1815"/>
  <c r="G1814" s="1"/>
  <c r="G1813" s="1"/>
  <c r="G1812" s="1"/>
  <c r="G1811" s="1"/>
  <c r="I1811" s="1"/>
  <c r="G1821"/>
  <c r="G1820" s="1"/>
  <c r="G1819" s="1"/>
  <c r="I1819" s="1"/>
  <c r="G1825"/>
  <c r="I1825" s="1"/>
  <c r="G1828"/>
  <c r="I1828" s="1"/>
  <c r="G1830"/>
  <c r="I1830" s="1"/>
  <c r="G1835"/>
  <c r="G1834" s="1"/>
  <c r="G1833" s="1"/>
  <c r="I1833" s="1"/>
  <c r="G1840"/>
  <c r="G1839" s="1"/>
  <c r="G1838" s="1"/>
  <c r="G1837" s="1"/>
  <c r="I1837" s="1"/>
  <c r="G1845"/>
  <c r="G1848"/>
  <c r="I1848" s="1"/>
  <c r="G1850"/>
  <c r="I1850" s="1"/>
  <c r="G1855"/>
  <c r="G1854" s="1"/>
  <c r="G1853" s="1"/>
  <c r="I1853" s="1"/>
  <c r="G1859"/>
  <c r="G1858" s="1"/>
  <c r="G1857" s="1"/>
  <c r="I1857" s="1"/>
  <c r="G1863"/>
  <c r="G1862" s="1"/>
  <c r="G1861" s="1"/>
  <c r="I1861" s="1"/>
  <c r="G1868"/>
  <c r="I1868" s="1"/>
  <c r="G1871"/>
  <c r="I1871" s="1"/>
  <c r="G1873"/>
  <c r="I1873" s="1"/>
  <c r="G1877"/>
  <c r="G1876" s="1"/>
  <c r="I1876" s="1"/>
  <c r="G1887"/>
  <c r="I1887" s="1"/>
  <c r="G1890"/>
  <c r="I1890" s="1"/>
  <c r="G1892"/>
  <c r="I1892" s="1"/>
  <c r="G1897"/>
  <c r="G1896" s="1"/>
  <c r="I1896" s="1"/>
  <c r="D38" i="2" l="1"/>
  <c r="G774" i="1"/>
  <c r="G1844"/>
  <c r="G1843" s="1"/>
  <c r="I1843" s="1"/>
  <c r="G1252"/>
  <c r="I1252" s="1"/>
  <c r="G884"/>
  <c r="G883" s="1"/>
  <c r="G259"/>
  <c r="I259" s="1"/>
  <c r="G40"/>
  <c r="I40" s="1"/>
  <c r="G1516"/>
  <c r="I1516" s="1"/>
  <c r="I1517"/>
  <c r="G1494"/>
  <c r="I1495"/>
  <c r="G1471"/>
  <c r="I1471" s="1"/>
  <c r="I1472"/>
  <c r="G1412"/>
  <c r="I1412" s="1"/>
  <c r="I1413"/>
  <c r="G1387"/>
  <c r="I1387" s="1"/>
  <c r="I1391"/>
  <c r="G1367"/>
  <c r="I1368"/>
  <c r="G1349"/>
  <c r="I1349" s="1"/>
  <c r="I1350"/>
  <c r="G1330"/>
  <c r="I1330" s="1"/>
  <c r="I1331"/>
  <c r="G1307"/>
  <c r="I1307" s="1"/>
  <c r="I1308"/>
  <c r="G1282"/>
  <c r="I1282" s="1"/>
  <c r="I1286"/>
  <c r="G1262"/>
  <c r="I1262" s="1"/>
  <c r="I1263"/>
  <c r="G1216"/>
  <c r="I1216" s="1"/>
  <c r="I1217"/>
  <c r="G1201"/>
  <c r="I1202"/>
  <c r="G1157"/>
  <c r="I1158"/>
  <c r="G1087"/>
  <c r="I1088"/>
  <c r="G1062"/>
  <c r="I1062" s="1"/>
  <c r="I1065"/>
  <c r="G1046"/>
  <c r="I1047"/>
  <c r="G1035"/>
  <c r="I1035" s="1"/>
  <c r="I1036"/>
  <c r="G1026"/>
  <c r="I1026" s="1"/>
  <c r="I1027"/>
  <c r="G1016"/>
  <c r="I1016" s="1"/>
  <c r="I1017"/>
  <c r="G935"/>
  <c r="I936"/>
  <c r="G890"/>
  <c r="I891"/>
  <c r="G874"/>
  <c r="I875"/>
  <c r="G825"/>
  <c r="I826"/>
  <c r="G807"/>
  <c r="I808"/>
  <c r="G789"/>
  <c r="I790"/>
  <c r="G739"/>
  <c r="I739" s="1"/>
  <c r="I740"/>
  <c r="G678"/>
  <c r="I679"/>
  <c r="G663"/>
  <c r="I664"/>
  <c r="G609"/>
  <c r="I609" s="1"/>
  <c r="I610"/>
  <c r="G571"/>
  <c r="I572"/>
  <c r="G548"/>
  <c r="I548" s="1"/>
  <c r="I549"/>
  <c r="G498"/>
  <c r="I498" s="1"/>
  <c r="I499"/>
  <c r="G465"/>
  <c r="I466"/>
  <c r="G422"/>
  <c r="I422" s="1"/>
  <c r="I423"/>
  <c r="G379"/>
  <c r="I379" s="1"/>
  <c r="I380"/>
  <c r="G357"/>
  <c r="I358"/>
  <c r="G289"/>
  <c r="I290"/>
  <c r="G227"/>
  <c r="I227" s="1"/>
  <c r="I228"/>
  <c r="G211"/>
  <c r="I212"/>
  <c r="G193"/>
  <c r="I194"/>
  <c r="G158"/>
  <c r="I159"/>
  <c r="G139"/>
  <c r="I140"/>
  <c r="G117"/>
  <c r="I117" s="1"/>
  <c r="I118"/>
  <c r="G87"/>
  <c r="I87" s="1"/>
  <c r="I88"/>
  <c r="I76"/>
  <c r="I72"/>
  <c r="I64"/>
  <c r="I60"/>
  <c r="I36"/>
  <c r="I1863"/>
  <c r="I1859"/>
  <c r="I1855"/>
  <c r="I1839"/>
  <c r="I1835"/>
  <c r="I1815"/>
  <c r="I1803"/>
  <c r="I1795"/>
  <c r="I1787"/>
  <c r="I1770"/>
  <c r="I1766"/>
  <c r="I1758"/>
  <c r="I1754"/>
  <c r="I1746"/>
  <c r="I1714"/>
  <c r="I1710"/>
  <c r="I1702"/>
  <c r="I1698"/>
  <c r="I1678"/>
  <c r="I1674"/>
  <c r="I1666"/>
  <c r="I1654"/>
  <c r="I1630"/>
  <c r="I1626"/>
  <c r="I1622"/>
  <c r="I1598"/>
  <c r="I1586"/>
  <c r="I1574"/>
  <c r="I1570"/>
  <c r="I1554"/>
  <c r="I1546"/>
  <c r="I1542"/>
  <c r="I1538"/>
  <c r="G1526"/>
  <c r="I1527"/>
  <c r="G1502"/>
  <c r="I1503"/>
  <c r="G1474"/>
  <c r="I1474" s="1"/>
  <c r="I1475"/>
  <c r="G1453"/>
  <c r="I1453" s="1"/>
  <c r="I1454"/>
  <c r="G1420"/>
  <c r="I1421"/>
  <c r="G1396"/>
  <c r="I1399"/>
  <c r="G1375"/>
  <c r="I1375" s="1"/>
  <c r="I1376"/>
  <c r="G1353"/>
  <c r="I1353" s="1"/>
  <c r="I1354"/>
  <c r="G1339"/>
  <c r="I1339" s="1"/>
  <c r="I1340"/>
  <c r="G1310"/>
  <c r="I1310" s="1"/>
  <c r="I1314"/>
  <c r="G1293"/>
  <c r="I1294"/>
  <c r="G1270"/>
  <c r="I1270" s="1"/>
  <c r="I1271"/>
  <c r="G1220"/>
  <c r="I1220" s="1"/>
  <c r="I1221"/>
  <c r="G1207"/>
  <c r="I1207" s="1"/>
  <c r="I1208"/>
  <c r="G1184"/>
  <c r="I1187"/>
  <c r="G1164"/>
  <c r="I1165"/>
  <c r="G1094"/>
  <c r="I1095"/>
  <c r="G1067"/>
  <c r="I1067" s="1"/>
  <c r="I1068"/>
  <c r="G1050"/>
  <c r="I1051"/>
  <c r="G1029"/>
  <c r="I1029" s="1"/>
  <c r="I1030"/>
  <c r="G1019"/>
  <c r="I1019" s="1"/>
  <c r="I1020"/>
  <c r="G1010"/>
  <c r="I1010" s="1"/>
  <c r="I1011"/>
  <c r="G961"/>
  <c r="I961" s="1"/>
  <c r="I964"/>
  <c r="G912"/>
  <c r="I912" s="1"/>
  <c r="I913"/>
  <c r="G896"/>
  <c r="I897"/>
  <c r="G878"/>
  <c r="I879"/>
  <c r="G846"/>
  <c r="I847"/>
  <c r="G811"/>
  <c r="I812"/>
  <c r="G795"/>
  <c r="I796"/>
  <c r="G743"/>
  <c r="I743" s="1"/>
  <c r="I744"/>
  <c r="G729"/>
  <c r="I730"/>
  <c r="G711"/>
  <c r="I711" s="1"/>
  <c r="I712"/>
  <c r="G699"/>
  <c r="I699" s="1"/>
  <c r="I700"/>
  <c r="G684"/>
  <c r="I685"/>
  <c r="G652"/>
  <c r="I652" s="1"/>
  <c r="I653"/>
  <c r="G576"/>
  <c r="I577"/>
  <c r="G551"/>
  <c r="I551" s="1"/>
  <c r="I555"/>
  <c r="G524"/>
  <c r="I524" s="1"/>
  <c r="I525"/>
  <c r="G501"/>
  <c r="I501" s="1"/>
  <c r="I505"/>
  <c r="G473"/>
  <c r="I474"/>
  <c r="G429"/>
  <c r="I430"/>
  <c r="G408"/>
  <c r="I408" s="1"/>
  <c r="I409"/>
  <c r="G387"/>
  <c r="I390"/>
  <c r="G362"/>
  <c r="I363"/>
  <c r="G315"/>
  <c r="I315" s="1"/>
  <c r="I316"/>
  <c r="G296"/>
  <c r="I297"/>
  <c r="G263"/>
  <c r="I266"/>
  <c r="G232"/>
  <c r="I233"/>
  <c r="G216"/>
  <c r="I216" s="1"/>
  <c r="I217"/>
  <c r="G197"/>
  <c r="I198"/>
  <c r="G180"/>
  <c r="I181"/>
  <c r="G162"/>
  <c r="I163"/>
  <c r="G145"/>
  <c r="I146"/>
  <c r="G123"/>
  <c r="I124"/>
  <c r="G107"/>
  <c r="I107" s="1"/>
  <c r="I108"/>
  <c r="G91"/>
  <c r="I91" s="1"/>
  <c r="I92"/>
  <c r="G1609"/>
  <c r="I1609" s="1"/>
  <c r="I77"/>
  <c r="I73"/>
  <c r="I65"/>
  <c r="I61"/>
  <c r="I45"/>
  <c r="I1844"/>
  <c r="I1840"/>
  <c r="I1820"/>
  <c r="I1812"/>
  <c r="I1804"/>
  <c r="I1800"/>
  <c r="I1796"/>
  <c r="I1784"/>
  <c r="I1771"/>
  <c r="I1763"/>
  <c r="I1759"/>
  <c r="I1751"/>
  <c r="I1699"/>
  <c r="I1671"/>
  <c r="I1663"/>
  <c r="I1651"/>
  <c r="I1627"/>
  <c r="I1623"/>
  <c r="I1619"/>
  <c r="I1615"/>
  <c r="I1611"/>
  <c r="I1607"/>
  <c r="I1595"/>
  <c r="I1583"/>
  <c r="I1575"/>
  <c r="I1543"/>
  <c r="G1532"/>
  <c r="I1533"/>
  <c r="G1505"/>
  <c r="I1505" s="1"/>
  <c r="I1506"/>
  <c r="G1477"/>
  <c r="I1477" s="1"/>
  <c r="I1481"/>
  <c r="G1460"/>
  <c r="I1460" s="1"/>
  <c r="I1461"/>
  <c r="G1442"/>
  <c r="I1442" s="1"/>
  <c r="I1443"/>
  <c r="G1423"/>
  <c r="I1423" s="1"/>
  <c r="I1424"/>
  <c r="G1406"/>
  <c r="I1406" s="1"/>
  <c r="I1407"/>
  <c r="G1378"/>
  <c r="I1378" s="1"/>
  <c r="I1379"/>
  <c r="G1316"/>
  <c r="I1316" s="1"/>
  <c r="I1320"/>
  <c r="G1301"/>
  <c r="I1301" s="1"/>
  <c r="I1302"/>
  <c r="G1273"/>
  <c r="I1273" s="1"/>
  <c r="I1274"/>
  <c r="G1241"/>
  <c r="I1241" s="1"/>
  <c r="I1242"/>
  <c r="G1190"/>
  <c r="I1191"/>
  <c r="G1172"/>
  <c r="I1173"/>
  <c r="G1129"/>
  <c r="I1129" s="1"/>
  <c r="I1130"/>
  <c r="G1116"/>
  <c r="I1116" s="1"/>
  <c r="I1117"/>
  <c r="G1099"/>
  <c r="I1100"/>
  <c r="G1070"/>
  <c r="I1070" s="1"/>
  <c r="I1071"/>
  <c r="G1055"/>
  <c r="I1056"/>
  <c r="G1032"/>
  <c r="I1032" s="1"/>
  <c r="I1033"/>
  <c r="G1022"/>
  <c r="I1022" s="1"/>
  <c r="I1023"/>
  <c r="G1013"/>
  <c r="I1013" s="1"/>
  <c r="I1014"/>
  <c r="G1007"/>
  <c r="I1008"/>
  <c r="G996"/>
  <c r="I996" s="1"/>
  <c r="I997"/>
  <c r="G976"/>
  <c r="I976" s="1"/>
  <c r="I977"/>
  <c r="G917"/>
  <c r="I918"/>
  <c r="G902"/>
  <c r="I902" s="1"/>
  <c r="I903"/>
  <c r="G866"/>
  <c r="I867"/>
  <c r="G850"/>
  <c r="I850" s="1"/>
  <c r="I851"/>
  <c r="G815"/>
  <c r="I816"/>
  <c r="G799"/>
  <c r="I800"/>
  <c r="G766"/>
  <c r="I767"/>
  <c r="G753"/>
  <c r="I754"/>
  <c r="G733"/>
  <c r="I733" s="1"/>
  <c r="I734"/>
  <c r="G655"/>
  <c r="I655" s="1"/>
  <c r="I656"/>
  <c r="G637"/>
  <c r="I638"/>
  <c r="G597"/>
  <c r="I597" s="1"/>
  <c r="I598"/>
  <c r="G581"/>
  <c r="I582"/>
  <c r="G531"/>
  <c r="I531" s="1"/>
  <c r="I538"/>
  <c r="G510"/>
  <c r="I511"/>
  <c r="G452"/>
  <c r="I452" s="1"/>
  <c r="I453"/>
  <c r="G439"/>
  <c r="I440"/>
  <c r="G414"/>
  <c r="I415"/>
  <c r="G370"/>
  <c r="I371"/>
  <c r="G349"/>
  <c r="I349" s="1"/>
  <c r="I350"/>
  <c r="G318"/>
  <c r="I318" s="1"/>
  <c r="I319"/>
  <c r="G300"/>
  <c r="I301"/>
  <c r="G273"/>
  <c r="I274"/>
  <c r="G254"/>
  <c r="I255"/>
  <c r="G201"/>
  <c r="I202"/>
  <c r="G184"/>
  <c r="I185"/>
  <c r="G166"/>
  <c r="I167"/>
  <c r="G149"/>
  <c r="I150"/>
  <c r="G130"/>
  <c r="I131"/>
  <c r="G1789"/>
  <c r="I1789" s="1"/>
  <c r="I78"/>
  <c r="I70"/>
  <c r="I66"/>
  <c r="I54"/>
  <c r="I50"/>
  <c r="I1897"/>
  <c r="I1877"/>
  <c r="I1845"/>
  <c r="I1821"/>
  <c r="I1813"/>
  <c r="I1805"/>
  <c r="I1801"/>
  <c r="I1797"/>
  <c r="I1793"/>
  <c r="I1772"/>
  <c r="I1764"/>
  <c r="I1752"/>
  <c r="I1700"/>
  <c r="I1664"/>
  <c r="I1660"/>
  <c r="I1648"/>
  <c r="I1640"/>
  <c r="I1636"/>
  <c r="I1628"/>
  <c r="I1620"/>
  <c r="I1604"/>
  <c r="I1592"/>
  <c r="I1576"/>
  <c r="I1568"/>
  <c r="I1560"/>
  <c r="I1544"/>
  <c r="I1536"/>
  <c r="G1513"/>
  <c r="I1513" s="1"/>
  <c r="I1514"/>
  <c r="G1483"/>
  <c r="I1483" s="1"/>
  <c r="I1487"/>
  <c r="G1463"/>
  <c r="I1463" s="1"/>
  <c r="I1464"/>
  <c r="G1409"/>
  <c r="I1409" s="1"/>
  <c r="I1410"/>
  <c r="G1381"/>
  <c r="I1381" s="1"/>
  <c r="I1385"/>
  <c r="G1360"/>
  <c r="I1360" s="1"/>
  <c r="I1361"/>
  <c r="G1327"/>
  <c r="I1327" s="1"/>
  <c r="I1328"/>
  <c r="G1304"/>
  <c r="I1304" s="1"/>
  <c r="I1305"/>
  <c r="G1276"/>
  <c r="I1276" s="1"/>
  <c r="I1280"/>
  <c r="G1259"/>
  <c r="I1259" s="1"/>
  <c r="I1260"/>
  <c r="G1245"/>
  <c r="I1245" s="1"/>
  <c r="I1246"/>
  <c r="G1194"/>
  <c r="I1195"/>
  <c r="G1179"/>
  <c r="I1180"/>
  <c r="G1133"/>
  <c r="I1133" s="1"/>
  <c r="I1134"/>
  <c r="G1105"/>
  <c r="I1106"/>
  <c r="G1083"/>
  <c r="I1083" s="1"/>
  <c r="I1084"/>
  <c r="G1042"/>
  <c r="I1043"/>
  <c r="G958"/>
  <c r="I958" s="1"/>
  <c r="I959"/>
  <c r="G927"/>
  <c r="I928"/>
  <c r="G870"/>
  <c r="I871"/>
  <c r="G853"/>
  <c r="I853" s="1"/>
  <c r="I857"/>
  <c r="G819"/>
  <c r="I820"/>
  <c r="G770"/>
  <c r="I771"/>
  <c r="G736"/>
  <c r="I736" s="1"/>
  <c r="I737"/>
  <c r="G621"/>
  <c r="I621" s="1"/>
  <c r="I625"/>
  <c r="G603"/>
  <c r="I604"/>
  <c r="G540"/>
  <c r="I540" s="1"/>
  <c r="I545"/>
  <c r="G516"/>
  <c r="I517"/>
  <c r="G490"/>
  <c r="I490" s="1"/>
  <c r="I495"/>
  <c r="G457"/>
  <c r="I458"/>
  <c r="G376"/>
  <c r="I377"/>
  <c r="G353"/>
  <c r="I353" s="1"/>
  <c r="I354"/>
  <c r="G322"/>
  <c r="I323"/>
  <c r="G310"/>
  <c r="I310" s="1"/>
  <c r="I311"/>
  <c r="G281"/>
  <c r="I282"/>
  <c r="G243"/>
  <c r="I244"/>
  <c r="G205"/>
  <c r="I206"/>
  <c r="G188"/>
  <c r="I189"/>
  <c r="G154"/>
  <c r="I155"/>
  <c r="G133"/>
  <c r="I133" s="1"/>
  <c r="I134"/>
  <c r="I79"/>
  <c r="I71"/>
  <c r="I59"/>
  <c r="I1862"/>
  <c r="I1858"/>
  <c r="I1854"/>
  <c r="I1838"/>
  <c r="I1834"/>
  <c r="I1814"/>
  <c r="I1802"/>
  <c r="I1794"/>
  <c r="I1781"/>
  <c r="I1773"/>
  <c r="I1769"/>
  <c r="I1765"/>
  <c r="I1757"/>
  <c r="I1753"/>
  <c r="I1737"/>
  <c r="I1733"/>
  <c r="I1713"/>
  <c r="I1709"/>
  <c r="I1701"/>
  <c r="I1697"/>
  <c r="I1693"/>
  <c r="I1677"/>
  <c r="I1665"/>
  <c r="I1657"/>
  <c r="I1645"/>
  <c r="I1641"/>
  <c r="I1637"/>
  <c r="I1629"/>
  <c r="I1621"/>
  <c r="I1601"/>
  <c r="I1589"/>
  <c r="I1577"/>
  <c r="I1569"/>
  <c r="I1565"/>
  <c r="I1557"/>
  <c r="I1545"/>
  <c r="I1537"/>
  <c r="G1722"/>
  <c r="I1722" s="1"/>
  <c r="G339"/>
  <c r="I339" s="1"/>
  <c r="G25"/>
  <c r="G991"/>
  <c r="I991" s="1"/>
  <c r="G981"/>
  <c r="I981" s="1"/>
  <c r="G1669"/>
  <c r="G1078"/>
  <c r="I1078" s="1"/>
  <c r="G616"/>
  <c r="I616" s="1"/>
  <c r="G840"/>
  <c r="G723"/>
  <c r="G630"/>
  <c r="G111"/>
  <c r="I111" s="1"/>
  <c r="G1740"/>
  <c r="I1740" s="1"/>
  <c r="G1121"/>
  <c r="I1121" s="1"/>
  <c r="G971"/>
  <c r="I971" s="1"/>
  <c r="G760"/>
  <c r="G670"/>
  <c r="G1446"/>
  <c r="I1446" s="1"/>
  <c r="G953"/>
  <c r="I953" s="1"/>
  <c r="G39"/>
  <c r="I39" s="1"/>
  <c r="G1824"/>
  <c r="G986"/>
  <c r="I986" s="1"/>
  <c r="G780"/>
  <c r="G703"/>
  <c r="I703" s="1"/>
  <c r="G248"/>
  <c r="G1683"/>
  <c r="I1683" s="1"/>
  <c r="G1432"/>
  <c r="I1432" s="1"/>
  <c r="G1140"/>
  <c r="I1140" s="1"/>
  <c r="G943"/>
  <c r="I943" s="1"/>
  <c r="G398"/>
  <c r="G1886"/>
  <c r="G1761"/>
  <c r="I1761" s="1"/>
  <c r="G966"/>
  <c r="I966" s="1"/>
  <c r="G689"/>
  <c r="I689" s="1"/>
  <c r="G643"/>
  <c r="G98"/>
  <c r="I98" s="1"/>
  <c r="G1842"/>
  <c r="I1842" s="1"/>
  <c r="G1707"/>
  <c r="G1073"/>
  <c r="I1073" s="1"/>
  <c r="G1000"/>
  <c r="G948"/>
  <c r="I948" s="1"/>
  <c r="G860"/>
  <c r="G444"/>
  <c r="I444" s="1"/>
  <c r="G327"/>
  <c r="G1867"/>
  <c r="G1232"/>
  <c r="I1232" s="1"/>
  <c r="G1110"/>
  <c r="I1110" s="1"/>
  <c r="G833"/>
  <c r="G589"/>
  <c r="G1643"/>
  <c r="I1643" s="1"/>
  <c r="G1749"/>
  <c r="G1581"/>
  <c r="G1552"/>
  <c r="G48"/>
  <c r="G68"/>
  <c r="I68" s="1"/>
  <c r="G57"/>
  <c r="I57" s="1"/>
  <c r="G1398"/>
  <c r="G596"/>
  <c r="G523"/>
  <c r="G849" l="1"/>
  <c r="I849" s="1"/>
  <c r="G1061"/>
  <c r="G1459"/>
  <c r="G1258"/>
  <c r="I884"/>
  <c r="G1405"/>
  <c r="G86"/>
  <c r="G1326"/>
  <c r="G901"/>
  <c r="I901" s="1"/>
  <c r="G1779"/>
  <c r="I1007"/>
  <c r="G1006"/>
  <c r="G1120"/>
  <c r="G1269"/>
  <c r="G1682"/>
  <c r="I1682" s="1"/>
  <c r="G482"/>
  <c r="I482" s="1"/>
  <c r="G258"/>
  <c r="I258" s="1"/>
  <c r="G1231"/>
  <c r="G1374"/>
  <c r="G1634"/>
  <c r="G732"/>
  <c r="I732" s="1"/>
  <c r="G1721"/>
  <c r="G1739"/>
  <c r="I1739" s="1"/>
  <c r="G547"/>
  <c r="I547" s="1"/>
  <c r="G419"/>
  <c r="G651"/>
  <c r="G1300"/>
  <c r="G1470"/>
  <c r="G1338"/>
  <c r="G215"/>
  <c r="G1206"/>
  <c r="G497"/>
  <c r="I497" s="1"/>
  <c r="G1512"/>
  <c r="G309"/>
  <c r="I309" s="1"/>
  <c r="G942"/>
  <c r="I942" s="1"/>
  <c r="G688"/>
  <c r="G687" s="1"/>
  <c r="I687" s="1"/>
  <c r="G97"/>
  <c r="G214"/>
  <c r="I214" s="1"/>
  <c r="I215"/>
  <c r="G999"/>
  <c r="I999" s="1"/>
  <c r="I1000"/>
  <c r="G642"/>
  <c r="I643"/>
  <c r="G247"/>
  <c r="I247" s="1"/>
  <c r="I248"/>
  <c r="G187"/>
  <c r="I187" s="1"/>
  <c r="I188"/>
  <c r="G242"/>
  <c r="I243"/>
  <c r="G280"/>
  <c r="I281"/>
  <c r="G321"/>
  <c r="I322"/>
  <c r="G375"/>
  <c r="I376"/>
  <c r="G769"/>
  <c r="I769" s="1"/>
  <c r="I770"/>
  <c r="G926"/>
  <c r="I927"/>
  <c r="G1193"/>
  <c r="I1193" s="1"/>
  <c r="I1194"/>
  <c r="G148"/>
  <c r="I148" s="1"/>
  <c r="I149"/>
  <c r="G183"/>
  <c r="I183" s="1"/>
  <c r="I184"/>
  <c r="G253"/>
  <c r="I253" s="1"/>
  <c r="I254"/>
  <c r="G299"/>
  <c r="I300"/>
  <c r="G413"/>
  <c r="I414"/>
  <c r="G752"/>
  <c r="I753"/>
  <c r="G798"/>
  <c r="I798" s="1"/>
  <c r="I799"/>
  <c r="G882"/>
  <c r="I883"/>
  <c r="G916"/>
  <c r="I917"/>
  <c r="G1171"/>
  <c r="I1172"/>
  <c r="G122"/>
  <c r="I123"/>
  <c r="G161"/>
  <c r="I161" s="1"/>
  <c r="I162"/>
  <c r="G196"/>
  <c r="I197"/>
  <c r="G231"/>
  <c r="I232"/>
  <c r="G295"/>
  <c r="I295" s="1"/>
  <c r="I296"/>
  <c r="G361"/>
  <c r="I362"/>
  <c r="G472"/>
  <c r="I473"/>
  <c r="G575"/>
  <c r="I576"/>
  <c r="G683"/>
  <c r="I684"/>
  <c r="G810"/>
  <c r="I810" s="1"/>
  <c r="I811"/>
  <c r="G877"/>
  <c r="I877" s="1"/>
  <c r="I878"/>
  <c r="G1163"/>
  <c r="I1164"/>
  <c r="G1395"/>
  <c r="I1396"/>
  <c r="G1501"/>
  <c r="I1502"/>
  <c r="G157"/>
  <c r="I157" s="1"/>
  <c r="I158"/>
  <c r="G210"/>
  <c r="I211"/>
  <c r="G288"/>
  <c r="I289"/>
  <c r="G464"/>
  <c r="I465"/>
  <c r="G677"/>
  <c r="I677" s="1"/>
  <c r="I678"/>
  <c r="G788"/>
  <c r="I789"/>
  <c r="G824"/>
  <c r="I825"/>
  <c r="G889"/>
  <c r="I890"/>
  <c r="G1045"/>
  <c r="I1045" s="1"/>
  <c r="I1046"/>
  <c r="G1086"/>
  <c r="I1086" s="1"/>
  <c r="I1087"/>
  <c r="G1200"/>
  <c r="I1201"/>
  <c r="G1458"/>
  <c r="I1459"/>
  <c r="G650"/>
  <c r="I651"/>
  <c r="G1257"/>
  <c r="I1258"/>
  <c r="G1404"/>
  <c r="I1405"/>
  <c r="G1633"/>
  <c r="I1634"/>
  <c r="I688"/>
  <c r="G1551"/>
  <c r="I1552"/>
  <c r="G832"/>
  <c r="I833"/>
  <c r="G326"/>
  <c r="I327"/>
  <c r="G1706"/>
  <c r="I1707"/>
  <c r="G759"/>
  <c r="I760"/>
  <c r="G839"/>
  <c r="I840"/>
  <c r="G24"/>
  <c r="I24" s="1"/>
  <c r="I25"/>
  <c r="G1109"/>
  <c r="G615"/>
  <c r="G522"/>
  <c r="I523"/>
  <c r="G1778"/>
  <c r="I1779"/>
  <c r="G1580"/>
  <c r="I1581"/>
  <c r="G1511"/>
  <c r="I1512"/>
  <c r="G1373"/>
  <c r="I1374"/>
  <c r="G1337"/>
  <c r="I1338"/>
  <c r="G96"/>
  <c r="I97"/>
  <c r="G1205"/>
  <c r="I1206"/>
  <c r="G1325"/>
  <c r="I1326"/>
  <c r="G588"/>
  <c r="I589"/>
  <c r="G1866"/>
  <c r="I1867"/>
  <c r="G859"/>
  <c r="I859" s="1"/>
  <c r="I860"/>
  <c r="G1885"/>
  <c r="I1886"/>
  <c r="G779"/>
  <c r="I780"/>
  <c r="G669"/>
  <c r="I670"/>
  <c r="G722"/>
  <c r="I723"/>
  <c r="G1668"/>
  <c r="I1668" s="1"/>
  <c r="I1669"/>
  <c r="G153"/>
  <c r="I154"/>
  <c r="G204"/>
  <c r="I204" s="1"/>
  <c r="I205"/>
  <c r="G456"/>
  <c r="I456" s="1"/>
  <c r="I457"/>
  <c r="G515"/>
  <c r="I516"/>
  <c r="G602"/>
  <c r="I603"/>
  <c r="G818"/>
  <c r="I818" s="1"/>
  <c r="I819"/>
  <c r="G869"/>
  <c r="I869" s="1"/>
  <c r="I870"/>
  <c r="G1041"/>
  <c r="I1041" s="1"/>
  <c r="I1042"/>
  <c r="G1104"/>
  <c r="I1105"/>
  <c r="G1178"/>
  <c r="I1179"/>
  <c r="G129"/>
  <c r="I130"/>
  <c r="G165"/>
  <c r="I165" s="1"/>
  <c r="I166"/>
  <c r="G200"/>
  <c r="I200" s="1"/>
  <c r="I201"/>
  <c r="G272"/>
  <c r="I273"/>
  <c r="G369"/>
  <c r="I370"/>
  <c r="G438"/>
  <c r="I439"/>
  <c r="G509"/>
  <c r="I510"/>
  <c r="G580"/>
  <c r="I581"/>
  <c r="G636"/>
  <c r="I637"/>
  <c r="G765"/>
  <c r="I765" s="1"/>
  <c r="I766"/>
  <c r="G814"/>
  <c r="I814" s="1"/>
  <c r="I815"/>
  <c r="G865"/>
  <c r="I865" s="1"/>
  <c r="I866"/>
  <c r="G1054"/>
  <c r="I1055"/>
  <c r="G1098"/>
  <c r="I1098" s="1"/>
  <c r="I1099"/>
  <c r="G1189"/>
  <c r="I1189" s="1"/>
  <c r="I1190"/>
  <c r="G1531"/>
  <c r="I1532"/>
  <c r="G144"/>
  <c r="I145"/>
  <c r="G179"/>
  <c r="I180"/>
  <c r="G262"/>
  <c r="I263"/>
  <c r="G386"/>
  <c r="I387"/>
  <c r="G428"/>
  <c r="I429"/>
  <c r="G728"/>
  <c r="I728" s="1"/>
  <c r="I729"/>
  <c r="G794"/>
  <c r="I795"/>
  <c r="G845"/>
  <c r="I845" s="1"/>
  <c r="I846"/>
  <c r="G895"/>
  <c r="I896"/>
  <c r="G1049"/>
  <c r="I1049" s="1"/>
  <c r="I1050"/>
  <c r="G1093"/>
  <c r="I1094"/>
  <c r="G1183"/>
  <c r="I1184"/>
  <c r="G1292"/>
  <c r="I1293"/>
  <c r="G1419"/>
  <c r="I1420"/>
  <c r="G1525"/>
  <c r="I1526"/>
  <c r="G138"/>
  <c r="I139"/>
  <c r="G192"/>
  <c r="I192" s="1"/>
  <c r="I193"/>
  <c r="G356"/>
  <c r="I356" s="1"/>
  <c r="I357"/>
  <c r="G570"/>
  <c r="I571"/>
  <c r="G662"/>
  <c r="I663"/>
  <c r="G806"/>
  <c r="I806" s="1"/>
  <c r="I807"/>
  <c r="G873"/>
  <c r="I873" s="1"/>
  <c r="I874"/>
  <c r="G934"/>
  <c r="I935"/>
  <c r="G1156"/>
  <c r="I1157"/>
  <c r="G1366"/>
  <c r="I1367"/>
  <c r="G1493"/>
  <c r="I1494"/>
  <c r="G338"/>
  <c r="G1431"/>
  <c r="G1268"/>
  <c r="I1269"/>
  <c r="I1006"/>
  <c r="G397"/>
  <c r="I398"/>
  <c r="G85"/>
  <c r="I86"/>
  <c r="G1397"/>
  <c r="I1397" s="1"/>
  <c r="I1398"/>
  <c r="G1230"/>
  <c r="I1231"/>
  <c r="G595"/>
  <c r="I596"/>
  <c r="G1299"/>
  <c r="I1300"/>
  <c r="G1469"/>
  <c r="I1470"/>
  <c r="G1119"/>
  <c r="I1119" s="1"/>
  <c r="I1120"/>
  <c r="I48"/>
  <c r="G1060"/>
  <c r="I1061"/>
  <c r="G1748"/>
  <c r="I1748" s="1"/>
  <c r="I1749"/>
  <c r="G1720"/>
  <c r="I1721"/>
  <c r="G773"/>
  <c r="I773" s="1"/>
  <c r="I774"/>
  <c r="G1823"/>
  <c r="I1824"/>
  <c r="G629"/>
  <c r="I630"/>
  <c r="G418"/>
  <c r="I419"/>
  <c r="G443"/>
  <c r="G530"/>
  <c r="D1362"/>
  <c r="C1362"/>
  <c r="B1362"/>
  <c r="D1361"/>
  <c r="C1361"/>
  <c r="B1361"/>
  <c r="D1360"/>
  <c r="C1360"/>
  <c r="B1360"/>
  <c r="G1681" l="1"/>
  <c r="G481"/>
  <c r="G23"/>
  <c r="I23" s="1"/>
  <c r="G442"/>
  <c r="I443"/>
  <c r="G628"/>
  <c r="I628" s="1"/>
  <c r="I629"/>
  <c r="G1468"/>
  <c r="I1469"/>
  <c r="G594"/>
  <c r="I594" s="1"/>
  <c r="I595"/>
  <c r="G396"/>
  <c r="I397"/>
  <c r="G1267"/>
  <c r="I1268"/>
  <c r="G1492"/>
  <c r="I1493"/>
  <c r="G1155"/>
  <c r="I1156"/>
  <c r="G661"/>
  <c r="I662"/>
  <c r="G137"/>
  <c r="I138"/>
  <c r="G1418"/>
  <c r="I1419"/>
  <c r="I1183"/>
  <c r="G1182"/>
  <c r="G385"/>
  <c r="I386"/>
  <c r="I179"/>
  <c r="G178"/>
  <c r="I178" s="1"/>
  <c r="G1530"/>
  <c r="I1531"/>
  <c r="G579"/>
  <c r="I579" s="1"/>
  <c r="I580"/>
  <c r="G437"/>
  <c r="I438"/>
  <c r="G271"/>
  <c r="I272"/>
  <c r="G1177"/>
  <c r="I1177" s="1"/>
  <c r="I1178"/>
  <c r="G514"/>
  <c r="I515"/>
  <c r="I669"/>
  <c r="G668"/>
  <c r="G1884"/>
  <c r="I1885"/>
  <c r="G1865"/>
  <c r="I1865" s="1"/>
  <c r="I1866"/>
  <c r="G1324"/>
  <c r="I1325"/>
  <c r="G1336"/>
  <c r="I1337"/>
  <c r="G1510"/>
  <c r="I1511"/>
  <c r="G1777"/>
  <c r="I1778"/>
  <c r="G1108"/>
  <c r="I1109"/>
  <c r="I839"/>
  <c r="G838"/>
  <c r="I838" s="1"/>
  <c r="G1705"/>
  <c r="I1706"/>
  <c r="G831"/>
  <c r="I832"/>
  <c r="G1403"/>
  <c r="I1404"/>
  <c r="G649"/>
  <c r="I650"/>
  <c r="G1199"/>
  <c r="I1200"/>
  <c r="G823"/>
  <c r="I824"/>
  <c r="G287"/>
  <c r="I288"/>
  <c r="G1394"/>
  <c r="I1394" s="1"/>
  <c r="I1395"/>
  <c r="G682"/>
  <c r="I683"/>
  <c r="G471"/>
  <c r="I472"/>
  <c r="I196"/>
  <c r="G191"/>
  <c r="G121"/>
  <c r="I122"/>
  <c r="I916"/>
  <c r="G900"/>
  <c r="G412"/>
  <c r="I412" s="1"/>
  <c r="I413"/>
  <c r="G925"/>
  <c r="I926"/>
  <c r="G374"/>
  <c r="I375"/>
  <c r="G279"/>
  <c r="I280"/>
  <c r="G641"/>
  <c r="I642"/>
  <c r="G1680"/>
  <c r="I1680" s="1"/>
  <c r="I1681"/>
  <c r="I530"/>
  <c r="G529"/>
  <c r="I615"/>
  <c r="G608"/>
  <c r="G417"/>
  <c r="I417" s="1"/>
  <c r="I418"/>
  <c r="I1823"/>
  <c r="G1818"/>
  <c r="G1719"/>
  <c r="I1720"/>
  <c r="G1059"/>
  <c r="I1060"/>
  <c r="G1298"/>
  <c r="I1299"/>
  <c r="G1229"/>
  <c r="I1230"/>
  <c r="G84"/>
  <c r="I84" s="1"/>
  <c r="I85"/>
  <c r="G337"/>
  <c r="I337" s="1"/>
  <c r="I338"/>
  <c r="G1365"/>
  <c r="I1366"/>
  <c r="G933"/>
  <c r="I934"/>
  <c r="G569"/>
  <c r="I569" s="1"/>
  <c r="I570"/>
  <c r="G1524"/>
  <c r="I1525"/>
  <c r="G1291"/>
  <c r="I1292"/>
  <c r="I1093"/>
  <c r="G1092"/>
  <c r="I1092" s="1"/>
  <c r="G894"/>
  <c r="I895"/>
  <c r="I794"/>
  <c r="G793"/>
  <c r="G427"/>
  <c r="I428"/>
  <c r="I262"/>
  <c r="G257"/>
  <c r="I257" s="1"/>
  <c r="I144"/>
  <c r="G143"/>
  <c r="I143" s="1"/>
  <c r="G1053"/>
  <c r="I1053" s="1"/>
  <c r="I1054"/>
  <c r="G635"/>
  <c r="I636"/>
  <c r="G508"/>
  <c r="I509"/>
  <c r="G368"/>
  <c r="I369"/>
  <c r="G128"/>
  <c r="I129"/>
  <c r="G1103"/>
  <c r="I1103" s="1"/>
  <c r="I1104"/>
  <c r="G601"/>
  <c r="I602"/>
  <c r="I153"/>
  <c r="G152"/>
  <c r="I722"/>
  <c r="G721"/>
  <c r="G778"/>
  <c r="I779"/>
  <c r="G587"/>
  <c r="I588"/>
  <c r="G1204"/>
  <c r="I1204" s="1"/>
  <c r="I1205"/>
  <c r="G95"/>
  <c r="I96"/>
  <c r="G1372"/>
  <c r="I1373"/>
  <c r="G1579"/>
  <c r="I1580"/>
  <c r="G521"/>
  <c r="I521" s="1"/>
  <c r="I522"/>
  <c r="I759"/>
  <c r="G758"/>
  <c r="G325"/>
  <c r="I325" s="1"/>
  <c r="I326"/>
  <c r="G1550"/>
  <c r="I1551"/>
  <c r="G1632"/>
  <c r="I1633"/>
  <c r="G1256"/>
  <c r="I1257"/>
  <c r="G1457"/>
  <c r="I1458"/>
  <c r="G888"/>
  <c r="I889"/>
  <c r="G787"/>
  <c r="I788"/>
  <c r="G463"/>
  <c r="I464"/>
  <c r="G209"/>
  <c r="I210"/>
  <c r="G1500"/>
  <c r="I1501"/>
  <c r="G1162"/>
  <c r="I1163"/>
  <c r="G574"/>
  <c r="I575"/>
  <c r="G360"/>
  <c r="I360" s="1"/>
  <c r="I361"/>
  <c r="G230"/>
  <c r="I230" s="1"/>
  <c r="I231"/>
  <c r="G1170"/>
  <c r="I1171"/>
  <c r="G881"/>
  <c r="I881" s="1"/>
  <c r="I882"/>
  <c r="G751"/>
  <c r="I751" s="1"/>
  <c r="I752"/>
  <c r="G294"/>
  <c r="I299"/>
  <c r="I321"/>
  <c r="G308"/>
  <c r="I242"/>
  <c r="G241"/>
  <c r="G1005"/>
  <c r="I1005" s="1"/>
  <c r="G941"/>
  <c r="G1430"/>
  <c r="I1431"/>
  <c r="I481" l="1"/>
  <c r="G480"/>
  <c r="I480" s="1"/>
  <c r="G22"/>
  <c r="G21" s="1"/>
  <c r="G1429"/>
  <c r="I1429" s="1"/>
  <c r="I1430"/>
  <c r="G293"/>
  <c r="I294"/>
  <c r="I574"/>
  <c r="G568"/>
  <c r="I568" s="1"/>
  <c r="G1499"/>
  <c r="I1500"/>
  <c r="G462"/>
  <c r="I463"/>
  <c r="G887"/>
  <c r="I887" s="1"/>
  <c r="I888"/>
  <c r="G1255"/>
  <c r="I1255" s="1"/>
  <c r="I1256"/>
  <c r="G1549"/>
  <c r="I1550"/>
  <c r="G1572"/>
  <c r="I1572" s="1"/>
  <c r="I1579"/>
  <c r="I95"/>
  <c r="G586"/>
  <c r="I586" s="1"/>
  <c r="I587"/>
  <c r="G600"/>
  <c r="I600" s="1"/>
  <c r="I601"/>
  <c r="G127"/>
  <c r="I127" s="1"/>
  <c r="I128"/>
  <c r="G507"/>
  <c r="I507" s="1"/>
  <c r="I508"/>
  <c r="G1523"/>
  <c r="I1524"/>
  <c r="G932"/>
  <c r="I933"/>
  <c r="I1229"/>
  <c r="G1228"/>
  <c r="G1058"/>
  <c r="I1058" s="1"/>
  <c r="I1059"/>
  <c r="G278"/>
  <c r="I279"/>
  <c r="G924"/>
  <c r="I925"/>
  <c r="G681"/>
  <c r="I681" s="1"/>
  <c r="I682"/>
  <c r="G286"/>
  <c r="I287"/>
  <c r="G1198"/>
  <c r="I1199"/>
  <c r="G1402"/>
  <c r="I1403"/>
  <c r="G1704"/>
  <c r="I1704" s="1"/>
  <c r="I1705"/>
  <c r="G1091"/>
  <c r="I1108"/>
  <c r="G1509"/>
  <c r="I1510"/>
  <c r="G1323"/>
  <c r="I1324"/>
  <c r="G1883"/>
  <c r="I1884"/>
  <c r="G513"/>
  <c r="I514"/>
  <c r="G270"/>
  <c r="I271"/>
  <c r="G136"/>
  <c r="I136" s="1"/>
  <c r="I137"/>
  <c r="G1154"/>
  <c r="I1155"/>
  <c r="G1266"/>
  <c r="I1267"/>
  <c r="I22"/>
  <c r="I442"/>
  <c r="G240"/>
  <c r="I241"/>
  <c r="G750"/>
  <c r="I758"/>
  <c r="G720"/>
  <c r="I721"/>
  <c r="G792"/>
  <c r="I793"/>
  <c r="G1817"/>
  <c r="I1818"/>
  <c r="G607"/>
  <c r="I608"/>
  <c r="G899"/>
  <c r="I899" s="1"/>
  <c r="I900"/>
  <c r="G177"/>
  <c r="I177" s="1"/>
  <c r="I191"/>
  <c r="G1176"/>
  <c r="I1182"/>
  <c r="G1169"/>
  <c r="I1170"/>
  <c r="G1161"/>
  <c r="I1161" s="1"/>
  <c r="I1162"/>
  <c r="G208"/>
  <c r="I208" s="1"/>
  <c r="I209"/>
  <c r="G786"/>
  <c r="I786" s="1"/>
  <c r="I787"/>
  <c r="G1456"/>
  <c r="I1457"/>
  <c r="I1632"/>
  <c r="G1617"/>
  <c r="I1617" s="1"/>
  <c r="G1371"/>
  <c r="I1372"/>
  <c r="G777"/>
  <c r="I777" s="1"/>
  <c r="I778"/>
  <c r="G367"/>
  <c r="I368"/>
  <c r="I635"/>
  <c r="G627"/>
  <c r="I627" s="1"/>
  <c r="G426"/>
  <c r="I427"/>
  <c r="G893"/>
  <c r="I893" s="1"/>
  <c r="I894"/>
  <c r="G1290"/>
  <c r="I1291"/>
  <c r="G1364"/>
  <c r="I1365"/>
  <c r="G1297"/>
  <c r="I1298"/>
  <c r="G1718"/>
  <c r="I1719"/>
  <c r="G640"/>
  <c r="I640" s="1"/>
  <c r="I641"/>
  <c r="G373"/>
  <c r="I373" s="1"/>
  <c r="I374"/>
  <c r="G120"/>
  <c r="I120" s="1"/>
  <c r="I121"/>
  <c r="G470"/>
  <c r="I471"/>
  <c r="G822"/>
  <c r="I822" s="1"/>
  <c r="I823"/>
  <c r="I649"/>
  <c r="I831"/>
  <c r="G830"/>
  <c r="G1776"/>
  <c r="I1777"/>
  <c r="I1336"/>
  <c r="G436"/>
  <c r="I436" s="1"/>
  <c r="I437"/>
  <c r="G1529"/>
  <c r="I1529" s="1"/>
  <c r="I1530"/>
  <c r="G384"/>
  <c r="I385"/>
  <c r="G1417"/>
  <c r="I1418"/>
  <c r="G660"/>
  <c r="I660" s="1"/>
  <c r="I661"/>
  <c r="G1491"/>
  <c r="I1492"/>
  <c r="G395"/>
  <c r="I396"/>
  <c r="G1467"/>
  <c r="I1468"/>
  <c r="I941"/>
  <c r="G940"/>
  <c r="G307"/>
  <c r="I308"/>
  <c r="G142"/>
  <c r="I152"/>
  <c r="G528"/>
  <c r="I529"/>
  <c r="G667"/>
  <c r="I668"/>
  <c r="G666" l="1"/>
  <c r="I666" s="1"/>
  <c r="I667"/>
  <c r="G126"/>
  <c r="I126" s="1"/>
  <c r="I142"/>
  <c r="I395"/>
  <c r="G394"/>
  <c r="G383"/>
  <c r="I384"/>
  <c r="G1775"/>
  <c r="I1775" s="1"/>
  <c r="I1776"/>
  <c r="G469"/>
  <c r="I470"/>
  <c r="I1718"/>
  <c r="G1363"/>
  <c r="I1364"/>
  <c r="G1175"/>
  <c r="I1176"/>
  <c r="G1810"/>
  <c r="I1817"/>
  <c r="G719"/>
  <c r="I720"/>
  <c r="G239"/>
  <c r="I240"/>
  <c r="I1154"/>
  <c r="G1153"/>
  <c r="G269"/>
  <c r="I270"/>
  <c r="G1882"/>
  <c r="I1883"/>
  <c r="G1508"/>
  <c r="I1508" s="1"/>
  <c r="I1509"/>
  <c r="G1197"/>
  <c r="I1197" s="1"/>
  <c r="I1198"/>
  <c r="G277"/>
  <c r="I278"/>
  <c r="I1523"/>
  <c r="G1522"/>
  <c r="G461"/>
  <c r="I462"/>
  <c r="G648"/>
  <c r="I648" s="1"/>
  <c r="G939"/>
  <c r="I940"/>
  <c r="G20"/>
  <c r="I20" s="1"/>
  <c r="I21"/>
  <c r="I1228"/>
  <c r="I528"/>
  <c r="G527"/>
  <c r="I527" s="1"/>
  <c r="I307"/>
  <c r="G306"/>
  <c r="G1466"/>
  <c r="I1466" s="1"/>
  <c r="I1467"/>
  <c r="G1490"/>
  <c r="I1491"/>
  <c r="G1416"/>
  <c r="I1417"/>
  <c r="I1297"/>
  <c r="G1289"/>
  <c r="I1289" s="1"/>
  <c r="I1290"/>
  <c r="G425"/>
  <c r="I425" s="1"/>
  <c r="I426"/>
  <c r="I367"/>
  <c r="G366"/>
  <c r="G1370"/>
  <c r="I1370" s="1"/>
  <c r="I1371"/>
  <c r="G1428"/>
  <c r="I1456"/>
  <c r="G1168"/>
  <c r="I1168" s="1"/>
  <c r="I1169"/>
  <c r="G606"/>
  <c r="I606" s="1"/>
  <c r="I607"/>
  <c r="I792"/>
  <c r="G785"/>
  <c r="I785" s="1"/>
  <c r="G749"/>
  <c r="I750"/>
  <c r="G1265"/>
  <c r="I1265" s="1"/>
  <c r="I1266"/>
  <c r="I513"/>
  <c r="G479"/>
  <c r="G1322"/>
  <c r="I1322" s="1"/>
  <c r="I1323"/>
  <c r="G1090"/>
  <c r="I1090" s="1"/>
  <c r="I1091"/>
  <c r="G1393"/>
  <c r="I1393" s="1"/>
  <c r="I1402"/>
  <c r="G285"/>
  <c r="I285" s="1"/>
  <c r="I286"/>
  <c r="G923"/>
  <c r="I924"/>
  <c r="G931"/>
  <c r="I932"/>
  <c r="I1549"/>
  <c r="G1540"/>
  <c r="G1498"/>
  <c r="I1498" s="1"/>
  <c r="I1499"/>
  <c r="G292"/>
  <c r="I293"/>
  <c r="G435"/>
  <c r="G829"/>
  <c r="I830"/>
  <c r="G83"/>
  <c r="G1717" l="1"/>
  <c r="I1717" s="1"/>
  <c r="G1288"/>
  <c r="I1288" s="1"/>
  <c r="G828"/>
  <c r="I828" s="1"/>
  <c r="I829"/>
  <c r="I479"/>
  <c r="G478"/>
  <c r="G365"/>
  <c r="I365" s="1"/>
  <c r="I366"/>
  <c r="G1881"/>
  <c r="I1881" s="1"/>
  <c r="I1882"/>
  <c r="G718"/>
  <c r="I718" s="1"/>
  <c r="I719"/>
  <c r="G1167"/>
  <c r="I1167" s="1"/>
  <c r="I1175"/>
  <c r="I292"/>
  <c r="G284"/>
  <c r="I284" s="1"/>
  <c r="G922"/>
  <c r="I922" s="1"/>
  <c r="I923"/>
  <c r="I1490"/>
  <c r="G1489"/>
  <c r="I1489" s="1"/>
  <c r="G938"/>
  <c r="I939"/>
  <c r="G1521"/>
  <c r="I1521" s="1"/>
  <c r="I1522"/>
  <c r="G1152"/>
  <c r="I1153"/>
  <c r="G393"/>
  <c r="I393" s="1"/>
  <c r="I394"/>
  <c r="G1227"/>
  <c r="I1227" s="1"/>
  <c r="I83"/>
  <c r="G1520"/>
  <c r="I1520" s="1"/>
  <c r="I1540"/>
  <c r="G305"/>
  <c r="I306"/>
  <c r="G460"/>
  <c r="I460" s="1"/>
  <c r="I461"/>
  <c r="G276"/>
  <c r="I276" s="1"/>
  <c r="I277"/>
  <c r="G268"/>
  <c r="I268" s="1"/>
  <c r="I269"/>
  <c r="G238"/>
  <c r="I238" s="1"/>
  <c r="I239"/>
  <c r="G1809"/>
  <c r="I1810"/>
  <c r="I1363"/>
  <c r="G1335"/>
  <c r="G468"/>
  <c r="I468" s="1"/>
  <c r="I469"/>
  <c r="G382"/>
  <c r="I382" s="1"/>
  <c r="I383"/>
  <c r="G434"/>
  <c r="I435"/>
  <c r="G930"/>
  <c r="I930" s="1"/>
  <c r="I931"/>
  <c r="G748"/>
  <c r="I749"/>
  <c r="I1428"/>
  <c r="G1415"/>
  <c r="I1415" s="1"/>
  <c r="I1416"/>
  <c r="G1427" l="1"/>
  <c r="I1427" s="1"/>
  <c r="I1335"/>
  <c r="G1334"/>
  <c r="I1334" s="1"/>
  <c r="I748"/>
  <c r="G747"/>
  <c r="I747" s="1"/>
  <c r="G433"/>
  <c r="I433" s="1"/>
  <c r="I434"/>
  <c r="G1808"/>
  <c r="I1808" s="1"/>
  <c r="I1809"/>
  <c r="I1152"/>
  <c r="G1151"/>
  <c r="I1151" s="1"/>
  <c r="G921"/>
  <c r="I921" s="1"/>
  <c r="I938"/>
  <c r="G304"/>
  <c r="I304" s="1"/>
  <c r="I305"/>
  <c r="G477"/>
  <c r="I477" s="1"/>
  <c r="I478"/>
  <c r="G82"/>
  <c r="I82" s="1"/>
</calcChain>
</file>

<file path=xl/sharedStrings.xml><?xml version="1.0" encoding="utf-8"?>
<sst xmlns="http://schemas.openxmlformats.org/spreadsheetml/2006/main" count="21256" uniqueCount="1077">
  <si>
    <t>РЗ</t>
  </si>
  <si>
    <t>ПР</t>
  </si>
  <si>
    <t>ЦСР</t>
  </si>
  <si>
    <t>ВР</t>
  </si>
  <si>
    <t>4</t>
  </si>
  <si>
    <t xml:space="preserve">Ставропольская городская Дума </t>
  </si>
  <si>
    <t>600</t>
  </si>
  <si>
    <t>00</t>
  </si>
  <si>
    <t>00 0 00 00000</t>
  </si>
  <si>
    <t>000</t>
  </si>
  <si>
    <t>Общегосударственные вопросы</t>
  </si>
  <si>
    <t>01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</si>
  <si>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</si>
  <si>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</si>
  <si>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Обеспечение деятельности Ставропольской городской Думы</t>
  </si>
  <si>
    <t>70 0 00 00000</t>
  </si>
  <si>
    <t>Непрограммные расходы в рамках обеспечения деятельности Ставропольской городской Думы</t>
  </si>
  <si>
    <t>70 1 00 00000</t>
  </si>
  <si>
    <t>Расходы на обеспечение функций органов местного самоуправления города Ставрополя</t>
  </si>
  <si>
    <t>70 1 00 10010</t>
  </si>
  <si>
    <t>Расходы на выплаты персоналу государственных (муниципальных) органов</t>
  </si>
  <si>
    <t>120</t>
  </si>
  <si>
    <t>Иные выплаты персоналу государственных (муниципальных) органов, за исключением фонда оплаты труда</t>
  </si>
  <si>
    <t>122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</si>
  <si>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</si>
  <si>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</si>
  <si>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</si>
  <si>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</si>
  <si>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Иные закупки товаров, работ и услуг для обеспечения государственных (муниципальных) нужд</t>
  </si>
  <si>
    <t>240</t>
  </si>
  <si>
    <t>Прочая закупка товаров, работ и услуг</t>
  </si>
  <si>
    <t>244</t>
  </si>
  <si>
    <t>Уплата налогов, сборов и иных платежей</t>
  </si>
  <si>
    <t>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</si>
  <si>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</si>
  <si>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</si>
  <si>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</si>
  <si>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</si>
  <si>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Расходы на выплаты по оплате труда работников органов местного самоуправления города Ставрополя</t>
  </si>
  <si>
    <t>70 1 00 10020</t>
  </si>
  <si>
    <t>Фонд оплаты труда государственных (муниципальных) органов</t>
  </si>
  <si>
    <t>121</t>
  </si>
  <si>
    <t>Председатель представительного органа муниципального образования</t>
  </si>
  <si>
    <t>70 2 00 00000</t>
  </si>
  <si>
    <t>70 2 00 10010</t>
  </si>
  <si>
    <t>70 2 00 10020</t>
  </si>
  <si>
    <t>Депутаты представительного органа муниципального образования</t>
  </si>
  <si>
    <t>70 3 00 00000</t>
  </si>
  <si>
    <t>70 3 00 10010</t>
  </si>
  <si>
    <t>70 3 00 10020</t>
  </si>
  <si>
    <t>Другие общегосударственные вопросы</t>
  </si>
  <si>
    <t>13</t>
  </si>
  <si>
    <t>Расходы, предусмотренные на иные цели</t>
  </si>
  <si>
    <t>70 4 00 00000</t>
  </si>
  <si>
    <t>Организация приема и обслуживание официальных лиц и делегаций городов стран дальнего и ближнего зарубежья, регионов Российской Федерации, представителей иностранных посольств и консульств и проведение официальных мероприятий (представительские расходы)</t>
  </si>
  <si>
    <t>70 4 00 20090</t>
  </si>
  <si>
    <t>Реализация иных функций Ставропольской городской Думы, администрации города Ставрополя, ее отраслевых (функциональных) и территориальных органов</t>
  </si>
  <si>
    <t>98 0 00 00000</t>
  </si>
  <si>
    <t>Иные непрограммные мероприятия</t>
  </si>
  <si>
    <t>98 1 00 00000</t>
  </si>
  <si>
    <t>Иные вопросы, связанные с общегосударственным управлением</t>
  </si>
  <si>
    <t>98 1 00 21350</t>
  </si>
  <si>
    <t>Средства массовой информации</t>
  </si>
  <si>
    <t>12</t>
  </si>
  <si>
    <t>Телевидение и радиовещание</t>
  </si>
  <si>
    <t>Расходы на оказание информационных услуг средствами массовой информации</t>
  </si>
  <si>
    <t>70 4 00 98710</t>
  </si>
  <si>
    <t>Периодическая печать и издательства</t>
  </si>
  <si>
    <t>02</t>
  </si>
  <si>
    <t>Администрация города Ставрополя</t>
  </si>
  <si>
    <t>601</t>
  </si>
  <si>
    <t>Функционирование высшего должностного лица субъекта Российской Федерации и муниципального образования</t>
  </si>
  <si>
    <t>Обеспечение деятельности администрации города Ставрополя</t>
  </si>
  <si>
    <t>71 0 00 00000</t>
  </si>
  <si>
    <t>Глава муниципального образования</t>
  </si>
  <si>
    <t>71 2 00 00000</t>
  </si>
  <si>
    <t>71 2 00 10010</t>
  </si>
  <si>
    <t>71 2 00 10020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</si>
  <si>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</si>
  <si>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</si>
  <si>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Непрограммные расходы в рамках обеспечения деятельности администрации города Ставрополя</t>
  </si>
  <si>
    <t>71 1 00 00000</t>
  </si>
  <si>
    <t>71 1 00 10010</t>
  </si>
  <si>
    <t>Уплата иных платежей</t>
  </si>
  <si>
    <t>853</t>
  </si>
  <si>
    <t>71 1 00 10020</t>
  </si>
  <si>
    <t>Формирование, содержание и использование Архивного фонда Ставропольского края</t>
  </si>
  <si>
    <t>71 1 00 76630</t>
  </si>
  <si>
    <t>Расходы на осуществление переданных государственных полномочий Ставропольского края по созданию административных комиссий</t>
  </si>
  <si>
    <t>71 1 00 76930</t>
  </si>
  <si>
    <t>Судебная система</t>
  </si>
  <si>
    <t>05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</si>
  <si>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</si>
  <si>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98 1 00 51200</t>
  </si>
  <si>
    <t>Муниципальная программа «Экономическое развитие города Ставрополя»</t>
  </si>
  <si>
    <t>12 0 00 00000</t>
  </si>
  <si>
    <t>Подпрограмма «Создание благоприятных условий для экономического развития города Ставрополя»</t>
  </si>
  <si>
    <t>12 2 00 00000</t>
  </si>
  <si>
    <t>Основное мероприятие «Развитие международного, межрегионального и межмуниципального сотрудничества города Ставрополя»</t>
  </si>
  <si>
    <t>12 2 03 00000</t>
  </si>
  <si>
    <t>Обеспечение членства в международных, общероссийских и региональных объединениях муниципальных образований (оплата членских взносов)</t>
  </si>
  <si>
    <t>12 2 03 20040</t>
  </si>
  <si>
    <t>12 2 03 20090</t>
  </si>
  <si>
    <t>Муниципальная программа «Развитие муниципальной службы и противодействие коррупции в городе Ставрополе»</t>
  </si>
  <si>
    <t>13 0 00 00000</t>
  </si>
  <si>
    <t>Подпрограмма «Противодействие коррупции в сфере деятельности администрации города Ставрополя и ее органах»</t>
  </si>
  <si>
    <t>13 2 00 00000</t>
  </si>
  <si>
    <t>Основное мероприятие «Профилактика коррупции, антикоррупционное просвещение и пропаганда»</t>
  </si>
  <si>
    <t>13 2 01 00000</t>
  </si>
  <si>
    <t>Расходы на реализацию мероприятий, направленных на противодействие коррупции в сфере деятельности администрации города Ставрополя и ее органов</t>
  </si>
  <si>
    <t>13 2 01 20620</t>
  </si>
  <si>
    <t>Муниципальная программа «Развитие информационного общества, оптимизация и повышение качества предоставления государственных и муниципальных услуг в городе Ставрополе»</t>
  </si>
  <si>
    <t>14 0 00 00000</t>
  </si>
  <si>
    <t>Подпрограмма «Развитие информационного общества в городе Ставрополе»</t>
  </si>
  <si>
    <t>14 1 00 00000</t>
  </si>
  <si>
    <t>Основное мероприятие «Развитие и обеспечение функционирования инфраструктуры информационного общества в городе Ставрополе»</t>
  </si>
  <si>
    <t>14 1 01 00000</t>
  </si>
  <si>
    <t>Расходы на развитие и обеспечение функционирования информационного общества в городе Ставрополе</t>
  </si>
  <si>
    <t>14 1 01 20630</t>
  </si>
  <si>
    <t>Основное мероприятие «Развитие и обеспечение функционирования межведомственного электронного взаимодействия и муниципальных информационных систем»</t>
  </si>
  <si>
    <t>14 1 02 00000</t>
  </si>
  <si>
    <t>14 1 02 20630</t>
  </si>
  <si>
    <t>Подпрограмма «Оптимизация и повышение качества предоставления государственных и муниципальных услуг в городе Ставрополе»</t>
  </si>
  <si>
    <t>14 2 00 00000</t>
  </si>
  <si>
    <t>Основное мероприятие «Организация и предоставление муниципальных услуг в городе Ставрополе в электронном виде»</t>
  </si>
  <si>
    <t>14 2 01 00000</t>
  </si>
  <si>
    <t>Расходы на реализацию мероприятий, направленных на оптимизацию и повышение качества предоставления государственных и муниципальных услуг в городе Ставрополе</t>
  </si>
  <si>
    <t>14 2 01 20710</t>
  </si>
  <si>
    <t>Основное мероприятие «Проведение мониторинга удовлетворенности населения качеством и доступностью государственных и муниципальных услуг, предоставляемых органами местного самоуправления города Ставрополя»</t>
  </si>
  <si>
    <t>14 2 02 00000</t>
  </si>
  <si>
    <t>14 2 02 20710</t>
  </si>
  <si>
    <t>Основное мероприятие «Организация, проведение и участие в семинарах, круглых столах и конференциях по вопросам оптимизации и повышения качества предоставления государственных и муниципальных услуг в городе Ставрополе»</t>
  </si>
  <si>
    <t>14 2 03 00000</t>
  </si>
  <si>
    <t>14 2 03 20710</t>
  </si>
  <si>
    <t>Основное мероприятие «Обеспечение деятельности многофункционального центра предоставления государственных и муниципальных услуг в городе Ставрополе»</t>
  </si>
  <si>
    <t>14 2 04 00000</t>
  </si>
  <si>
    <t>Расходы на обеспечение деятельности (оказание услуг) муниципальных учреждений</t>
  </si>
  <si>
    <t>14 2 04 11010</t>
  </si>
  <si>
    <t>Расходы на выплаты персоналу казенных учреждений</t>
  </si>
  <si>
    <t>110</t>
  </si>
  <si>
    <t>Фонд оплаты труда учреждений</t>
  </si>
  <si>
    <t>111</t>
  </si>
  <si>
    <t>Иные выплаты персоналу учреждений, за исключением фонда оплаты труда</t>
  </si>
  <si>
    <t>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</si>
  <si>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</si>
  <si>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</si>
  <si>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Муниципальная программа «Обеспечение безопасности, общественного порядка и профилактика правонарушений в городе Ставрополе»</t>
  </si>
  <si>
    <t>15 0 00 00000</t>
  </si>
  <si>
    <t>Подпрограмма «Профилактика терроризма, экстремизма, межнациональных (межэтнических) конфликтов в городе Ставрополе»</t>
  </si>
  <si>
    <t>15 1 00 00000</t>
  </si>
  <si>
    <t>Основное мероприятие «Сбор и анализ информации о состоянии  этноконфессиональных отношений и межнациональной напряженности, распространения идеологии терроризма в городе Ставрополе»</t>
  </si>
  <si>
    <t>15 1 01 00000</t>
  </si>
  <si>
    <t>Расходы на реализацию мероприятий, направленных на повышение уровня безопасности жизнедеятельности города Ставрополя</t>
  </si>
  <si>
    <t>15 1 01 20350</t>
  </si>
  <si>
    <t>Основное мероприятие «Организация и проведение информационно-пропагандистских мероприятий по разъяснению сущности терроризма и экстремизма, их общественной опасности»</t>
  </si>
  <si>
    <t>15 1 02 00000</t>
  </si>
  <si>
    <t>15 1 02 20350</t>
  </si>
  <si>
    <t>Основное мероприятие «Реализация профилактических мер, направленных на предупреждение экстремистской деятельности»</t>
  </si>
  <si>
    <t>15 1 03 00000</t>
  </si>
  <si>
    <t>15 1 03 20350</t>
  </si>
  <si>
    <t xml:space="preserve">Подпрограмма «НЕзависимость» </t>
  </si>
  <si>
    <t>15 2 00 00000</t>
  </si>
  <si>
    <t>Основное мероприятие «Мониторинг наркоситуации в городе Ставрополе на основе социологических исследований и статистических данных»</t>
  </si>
  <si>
    <t>15 2 01 00000</t>
  </si>
  <si>
    <t>Расходы на реализацию мероприятий по профилактике незаконного потребления наркотических средств и психотропных веществ, наркомании и снижение их потребления среди подростков и молодежи города Ставрополя</t>
  </si>
  <si>
    <t>15 2 01 20370</t>
  </si>
  <si>
    <t>Основное мероприятие «Профилактика зависимости от наркотических и других психоактивных веществ среди детей и молодежи»</t>
  </si>
  <si>
    <t>15 2 02 00000</t>
  </si>
  <si>
    <t>15 2 02 20370</t>
  </si>
  <si>
    <t>Основное мероприятие «Профилактика зависимого (аддиктивного) поведения и пропаганда здорового образа жизни»</t>
  </si>
  <si>
    <t>15 2 03 00000</t>
  </si>
  <si>
    <t>15 2 03 20370</t>
  </si>
  <si>
    <t xml:space="preserve">Подпрограмма «Профилактика правонарушений в городе Ставрополе» </t>
  </si>
  <si>
    <t>15 3 00 00000</t>
  </si>
  <si>
    <t>Основное мероприятие «Организация материально-технического обеспечения деятельности народной дружины города Ставрополя»</t>
  </si>
  <si>
    <t>15 3 03 00000</t>
  </si>
  <si>
    <t>Расходы на организацию материально-технического обеспечения деятельности народной дружины города Ставрополя, в том числе материальное стимулирование ее членов</t>
  </si>
  <si>
    <t>15 3 03 20100</t>
  </si>
  <si>
    <t>Премии и гранты</t>
  </si>
  <si>
    <t>350</t>
  </si>
  <si>
    <t>Муниципальная программа «Развитие казачества в городе Ставрополе»</t>
  </si>
  <si>
    <t>18 0 00 00000</t>
  </si>
  <si>
    <t>Расходы в рамках реализации муниципальной программы «Развитие казачества в городе Ставрополе»</t>
  </si>
  <si>
    <t>18 Б 00 00000</t>
  </si>
  <si>
    <t>Основное мероприятие «Создание условий для развития казачества, привлечения членов казачьих обществ к несению службы по охране общественного порядка на территории города Ставрополя»</t>
  </si>
  <si>
    <t>18 Б 01 00000</t>
  </si>
  <si>
    <t>Предоставление субсидии казачьим обществам, внесенным в государственный реестр казачьих обществ в Российской Федерации и взявшим на себя обязательства по несению службы в целях обеспечения охраны общественного порядка на территории города Ставрополя, на финансирование расходов, связанных с организацией деятельности народных дружин из числа членов казачьих обществ</t>
  </si>
  <si>
    <t>18 Б 01 60080</t>
  </si>
  <si>
    <t>Субсидии некоммерческим организациям (за исключением государственных (муниципальных) учреждений)</t>
  </si>
  <si>
    <t>630</t>
  </si>
  <si>
    <t>Субсидии на возмещение недополученных доходов и (или) возмещение фактически понесенных затрат</t>
  </si>
  <si>
    <t>631</t>
  </si>
  <si>
    <t>71 1 00 11010</t>
  </si>
  <si>
    <t>Расходы на выплаты на основании исполнительных листов судебных органов</t>
  </si>
  <si>
    <t>71 1 00 20050</t>
  </si>
  <si>
    <t>Исполнение судебных актов</t>
  </si>
  <si>
    <t>830</t>
  </si>
  <si>
    <t>Исполнение судебных актов Российской Федерации и мировых соглашений по возмещению причиненного вреда</t>
  </si>
  <si>
    <t>831</t>
  </si>
  <si>
    <t>Возмещение расходов, связанных с материальным обеспечением деятельности депутатов Думы Ставропольского края и их помощников в Ставропольском крае</t>
  </si>
  <si>
    <t>98 1 00 76610</t>
  </si>
  <si>
    <t>Национальная экономика</t>
  </si>
  <si>
    <t xml:space="preserve">Другие вопросы в области национальной экономики </t>
  </si>
  <si>
    <t>Подпрограмма «Развитие малого и среднего предпринимательства в городе Ставрополе»</t>
  </si>
  <si>
    <t>12 1 00 00000</t>
  </si>
  <si>
    <t>Основное мероприятие «Финансовая поддержка субъектов малого и среднего предпринимательства в городе Ставрополе»</t>
  </si>
  <si>
    <t>12 1 01 00000</t>
  </si>
  <si>
    <t>Предоставление субсидий субъектам малого и среднего предпринимательства, осуществляющим деятельность на территории города Ставрополя</t>
  </si>
  <si>
    <t>12 1 01 60130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</si>
  <si>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</si>
  <si>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</si>
  <si>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</si>
  <si>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</si>
  <si>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</si>
  <si>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813</t>
  </si>
  <si>
    <t>Основное мероприятие «Развитие и обеспечение деятельности инфраструктуры поддержки субъектов малого и среднего предпринимательства в городе Ставрополе»</t>
  </si>
  <si>
    <t>12 1 02 00000</t>
  </si>
  <si>
    <t>Расходы на реализацию мероприятий, направленных на развитие малого и среднего предпринимательства на территории города Ставрополя</t>
  </si>
  <si>
    <t>12 1 02 20480</t>
  </si>
  <si>
    <t>Субсидии (гранты в форме субсидий), не подлежащие казначейскому сопровождению</t>
  </si>
  <si>
    <t>633</t>
  </si>
  <si>
    <t>Основное мероприятие «Обеспечение благоприятных условий для развития малого и среднего предпринимательства на территории города Ставрополя»</t>
  </si>
  <si>
    <t>12 1 03 00000</t>
  </si>
  <si>
    <t>12 1 03 20480</t>
  </si>
  <si>
    <t>Основное мероприятие «Создание благоприятных условий для развития инвестиционной деятельности»</t>
  </si>
  <si>
    <t>12 2 01 00000</t>
  </si>
  <si>
    <t>Расходы на информирование об инвестиционных возможностях города Ставрополя</t>
  </si>
  <si>
    <t>12 2 01 20650</t>
  </si>
  <si>
    <t>Основное мероприятие «Создание условий для развития туризма на территории города Ставрополя»</t>
  </si>
  <si>
    <t>12 2 02 00000</t>
  </si>
  <si>
    <t>Расходы на повышение туристической привлекательности города Ставрополя, развитие внутреннего и въездного туризма в городе Ставрополе</t>
  </si>
  <si>
    <t>12 2 02 20640</t>
  </si>
  <si>
    <t>Образование</t>
  </si>
  <si>
    <t>07</t>
  </si>
  <si>
    <t>Профессиональная подготовка, переподготовка и повышение квалификации</t>
  </si>
  <si>
    <t xml:space="preserve">Подпрограмма «Развитие муниципальной службы в городе Ставрополе» </t>
  </si>
  <si>
    <t>13 1 00 00000</t>
  </si>
  <si>
    <t>Основное мероприятие «Создание условий для профессионального развития и подготовки кадров в органах местного самоуправления города Ставрополя»</t>
  </si>
  <si>
    <t>13 1 01 00000</t>
  </si>
  <si>
    <t>Расходы на реализацию мероприятий, направленных на повышение профессионального уровня муниципальных служащих</t>
  </si>
  <si>
    <t>13 1 01 20450</t>
  </si>
  <si>
    <t xml:space="preserve">Культура, кинематография </t>
  </si>
  <si>
    <t>08</t>
  </si>
  <si>
    <t>Культура</t>
  </si>
  <si>
    <t>Муниципальная программа «Культура города Ставрополя»</t>
  </si>
  <si>
    <t>07 0 00 00000</t>
  </si>
  <si>
    <t xml:space="preserve">Подпрограмма «Проведение городских и краевых культурно-массовых мероприятий, посвященных памятным, знаменательным и юбилейным датам в истории России, Ставропольского края, города Ставрополя» </t>
  </si>
  <si>
    <t>07 1 00 00000</t>
  </si>
  <si>
    <t>Основное мероприятие «Обеспечение доступности к культурным ценностям и права на участие в культурной жизни для всех групп населения города Ставрополя, популяризация объектов культурного наследия города Ставрополя, формирование имиджа города Ставрополя как культурного центра Ставропольского края»</t>
  </si>
  <si>
    <t>07 1 01 00000</t>
  </si>
  <si>
    <t>Расходы на проведение культурно-массовых мероприятий в городе Ставрополе</t>
  </si>
  <si>
    <t>07 1 01 20060</t>
  </si>
  <si>
    <t>Основное мероприятие «Информирование населения города Ставрополя о деятельности администрации города Ставрополя через средства массовой информации»</t>
  </si>
  <si>
    <t>14 1 03 00000</t>
  </si>
  <si>
    <t>14 1 03 98710</t>
  </si>
  <si>
    <t>Основное мероприятие «Официальное опубликование муниципальных правовых актов города Ставрополя в газете «Вечерний Ставрополь»</t>
  </si>
  <si>
    <t>14 1 04 00000</t>
  </si>
  <si>
    <t>Расходы на официальное опубликование муниципальных правовых актов города Ставрополя в газете «Вечерний Ставрополь»</t>
  </si>
  <si>
    <t>14 1 04 98720</t>
  </si>
  <si>
    <t>Комитет по управлению муниципальным имуществом города Ставрополя</t>
  </si>
  <si>
    <t>602</t>
  </si>
  <si>
    <t>Муниципальная программа  «Управление и распоряжение имуществом, находящимся в муниципальной собственности города Ставрополя, в том числе земельными ресурсами»</t>
  </si>
  <si>
    <t>11 0 00 00000</t>
  </si>
  <si>
    <t>Расходы в рамках реализации муниципальной программы «Управление и распоряжение  имуществом, находящимся в муниципальной собственности города Ставрополя, в том числе земельными ресурсами»</t>
  </si>
  <si>
    <t>11 Б 00 00000</t>
  </si>
  <si>
    <t>Основное мероприятие «Управление и распоряжение объектами недвижимого имущества, находящимися в муниципальной собственности города Ставрополя»</t>
  </si>
  <si>
    <t>11 Б 01 00000</t>
  </si>
  <si>
    <t>Расходы на получение рыночной оценки стоимости недвижимого имущества, находящегося в муниципальной собственности города Ставрополя, и подготовку технической документации на объекты недвижимого имущества</t>
  </si>
  <si>
    <t>11 Б 01 20030</t>
  </si>
  <si>
    <t xml:space="preserve">Расходы на содержание объектов муниципальной казны города Ставрополя в части нежилых помещений </t>
  </si>
  <si>
    <t>11 Б 01 20070</t>
  </si>
  <si>
    <t>Расходы на уплату взносов на капитальный ремонт общего имущества в многоквартирных домах</t>
  </si>
  <si>
    <t>11 Б 01 21120</t>
  </si>
  <si>
    <t>Основное мероприятие «Создание условий для эффективного выполнения полномочий по управлению и распоряжению имуществом, находящимся в муниципальной собственности города Ставрополя, в том числе земельными ресурсами»</t>
  </si>
  <si>
    <t>11 Б 03 00000</t>
  </si>
  <si>
    <t>Расходы на создание условий для эффективного выполнения полномочий по управлению и распоряжению муниципальной собственностью города Ставрополя в области имущественных и земельных отношений</t>
  </si>
  <si>
    <t>11 Б 03 20340</t>
  </si>
  <si>
    <t>Основное мероприятие «Повышение уровня антитеррористической защищенности мест массового пребывания людей на территории города Ставрополя и муниципальных учреждений города Ставрополя»</t>
  </si>
  <si>
    <t>15 1 04 00000</t>
  </si>
  <si>
    <t>15 1 04 20350</t>
  </si>
  <si>
    <t>Cоздание условий для обеспечения безопасности граждан в местах массового пребывания людей на территории муниципальных образований за счет средств краевого бюджета</t>
  </si>
  <si>
    <t>15 1 04 77310</t>
  </si>
  <si>
    <t>Cоздание условий для обеспечения безопасности граждан в местах массового пребывания людей на территории муниципальных образований за счет средств местного бюджета</t>
  </si>
  <si>
    <t>15 1 04 S7310</t>
  </si>
  <si>
    <t>Обеспечение деятельности комитета по управлению муниципальным имуществом города Ставрополя</t>
  </si>
  <si>
    <t>72 0 00 00000</t>
  </si>
  <si>
    <t>Непрограммные расходы в рамках обеспечения деятельности комитета по управлению муниципальным имуществом города Ставрополя</t>
  </si>
  <si>
    <t>72 1 00 00000</t>
  </si>
  <si>
    <t>72 1 00 10010</t>
  </si>
  <si>
    <t>72 1 00 10020</t>
  </si>
  <si>
    <t>72 1 00 20050</t>
  </si>
  <si>
    <t>72 2 00 00000</t>
  </si>
  <si>
    <t>Расходы на уплату налога на добавленную стоимость в связи с реализацией муниципального имущества физическим лицам</t>
  </si>
  <si>
    <t>72 2 00 20970</t>
  </si>
  <si>
    <t>Создание экспозиции военной техники на территории площади имени Святого князя Владимира города Ставрополя</t>
  </si>
  <si>
    <t>98 1 00 21580</t>
  </si>
  <si>
    <t>Другие вопросы в области национальной экономики</t>
  </si>
  <si>
    <t>Муниципальная программа «Поддержка ведения садоводства и огородничества на территории города Ставрополя»</t>
  </si>
  <si>
    <t>02 0 00 00000</t>
  </si>
  <si>
    <t>Расходы в рамках реализации муниципальной программы «Поддержка ведения садоводства и огородничества на территории города Ставрополя»</t>
  </si>
  <si>
    <t>02 Б 00 00000</t>
  </si>
  <si>
    <t>Основное мероприятие «Выполнение комплексных кадастровых работ применительно к кадастровым кварталам, в границах которых расположены территории садоводства и огородничества на территории города Ставрополя»</t>
  </si>
  <si>
    <t>02 Б 01 00000</t>
  </si>
  <si>
    <t>Расходы на выполнение комплексных кадастровых работ применительно к кадастровым кварталам, в границах которых расположены территории садоводства и огородничества на территории города Ставрополя</t>
  </si>
  <si>
    <t>02 Б 01 20160</t>
  </si>
  <si>
    <t>Основное мероприятие «Управление и распоряжение земельными участками, расположенными на территории города Ставрополя»</t>
  </si>
  <si>
    <t>11 Б 02 00000</t>
  </si>
  <si>
    <t>Расходы на проведение кадастровых работ, необходимых для постановки на государственный кадастровый учет земельных участков, расположенных на территории города Ставрополя</t>
  </si>
  <si>
    <t>11 Б 02 20180</t>
  </si>
  <si>
    <t>Проведение мероприятий по внесению сведений о границах муниципального образования города Ставрополя Ставропольского края в Единый государственный реестр недвижимости (в том числе проведение кадастровых работ, подготовка карты-плана территории)</t>
  </si>
  <si>
    <t>11 Б 02 21550</t>
  </si>
  <si>
    <t>Социальная политика</t>
  </si>
  <si>
    <t>10</t>
  </si>
  <si>
    <t>Социальное обеспечение населения</t>
  </si>
  <si>
    <t>Муниципальная программа «Обеспечение жильем молодых семей в городе Ставрополе»</t>
  </si>
  <si>
    <t>06 0 00 00000</t>
  </si>
  <si>
    <t xml:space="preserve">Расходы в рамках реализации муниципальной программы «Обеспечение жильем молодых семей в городе Ставрополе»  </t>
  </si>
  <si>
    <t>06 Б 00 00000</t>
  </si>
  <si>
    <t>Основное мероприятие «Предоставление молодым семьям социальных выплат»</t>
  </si>
  <si>
    <t>06 Б 01 00000</t>
  </si>
  <si>
    <t>Предоставление молодым семьям социальных выплат на приобретение (строительство) жилья</t>
  </si>
  <si>
    <t>06 Б 01 L4970</t>
  </si>
  <si>
    <t>в том числе:</t>
  </si>
  <si>
    <t>средства местного бюджета</t>
  </si>
  <si>
    <t>Социальные выплаты гражданам, кроме публичных нормативных социальных выплат</t>
  </si>
  <si>
    <t>320</t>
  </si>
  <si>
    <t>Субсидии гражданам на приобретение жилья</t>
  </si>
  <si>
    <t>322</t>
  </si>
  <si>
    <t>Комитет финансов и бюджета администрации города Ставрополя</t>
  </si>
  <si>
    <t>604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</si>
  <si>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</si>
  <si>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</si>
  <si>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Обеспечение деятельности комитета финансов и бюджета администрации города Ставрополя</t>
  </si>
  <si>
    <t>73 0 00 00000</t>
  </si>
  <si>
    <t>Непрограммные расходы в рамках обеспечения деятельности комитета финансов и бюджета администрации города Ставрополя</t>
  </si>
  <si>
    <t>73 1 00 00000</t>
  </si>
  <si>
    <t>73 1 00 10010</t>
  </si>
  <si>
    <t>73 1 00 10020</t>
  </si>
  <si>
    <t>Резервный фонд</t>
  </si>
  <si>
    <t>11</t>
  </si>
  <si>
    <t xml:space="preserve">000 </t>
  </si>
  <si>
    <t>Резервный фонд администрации города Ставрополя</t>
  </si>
  <si>
    <t>98 1 00 20020</t>
  </si>
  <si>
    <t>Резервные средства</t>
  </si>
  <si>
    <t>870</t>
  </si>
  <si>
    <t>Поощрение муниципального служащего в связи с выходом на страховую пенсию по старости (инвалидности)</t>
  </si>
  <si>
    <t>98 1 00 10050</t>
  </si>
  <si>
    <t>98 1 00 20050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</si>
  <si>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</si>
  <si>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</si>
  <si>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Муниципальная программа «Управление муниципальными финансами и муниципальным долгом города Ставрополя»</t>
  </si>
  <si>
    <t>10 0 00 00000</t>
  </si>
  <si>
    <t>Расходы в рамках реализации муниципальной программы «Управление муниципальными финансами и муниципальным долгом города Ставрополя»</t>
  </si>
  <si>
    <t>10 Б 00 00000</t>
  </si>
  <si>
    <t>Основное мероприятие «Своевременное исполнение обязательств по обслуживанию и погашению муниципального долга города Ставрополя, принятие мер по его реструктуризации»</t>
  </si>
  <si>
    <t>10 Б 01 00000</t>
  </si>
  <si>
    <t>Обслуживание муниципального долга города Ставрополя</t>
  </si>
  <si>
    <t>10 Б 01 20010</t>
  </si>
  <si>
    <t>Обслуживание муниципального долга</t>
  </si>
  <si>
    <t>730</t>
  </si>
  <si>
    <t>Комитет муниципального заказа и торговли администрации города Ставрополя</t>
  </si>
  <si>
    <t>605</t>
  </si>
  <si>
    <t>Подпрограмма «Профилактика правонарушений в городе Ставрополе»</t>
  </si>
  <si>
    <t>Основное мероприятие «Профилактика правонарушений несовершеннолетних»</t>
  </si>
  <si>
    <t>15 3 01 00000</t>
  </si>
  <si>
    <t>Расходы на реализацию мероприятий, направленных на профилактику правонарушений в городе Ставрополе</t>
  </si>
  <si>
    <t>15 3 01 20660</t>
  </si>
  <si>
    <t>Обеспечение деятельности комитета муниципального заказа и торговли администрации города Ставрополя</t>
  </si>
  <si>
    <t>74 0 00 00000</t>
  </si>
  <si>
    <t>Непрограммные расходы в рамках обеспечения деятельности комитета муниципального заказа и торговли администрации города Ставрополя</t>
  </si>
  <si>
    <t>74 1 00 00000</t>
  </si>
  <si>
    <t>74 1 00 10010</t>
  </si>
  <si>
    <t>74 1 00 10020</t>
  </si>
  <si>
    <t>74 2 00 00000</t>
  </si>
  <si>
    <t>Расходы на демонтаж, перемещение, транспортирование и хранение самовольно (незаконно) установленных (размещенных) некапитальных нестационарных сооружений</t>
  </si>
  <si>
    <t>74 2 00 21620</t>
  </si>
  <si>
    <t>Подпрограмма «Проведение городских и краевых культурно-массовых мероприятий, посвященных памятным, знаменательным и юбилейным датам в истории России, Ставропольского края, города Ставрополя»</t>
  </si>
  <si>
    <t>Муниципальная программа «Социальная поддержка населения города Ставрополя»</t>
  </si>
  <si>
    <t>03 0 00 00000</t>
  </si>
  <si>
    <t>Подпрограмма «Дополнительные меры социальной поддержки для отдельных категорий граждан, поддержка социально ориентированных некоммерческих организаций»</t>
  </si>
  <si>
    <t>03 2 00 00000</t>
  </si>
  <si>
    <t>Основное мероприятие «Предоставление льгот на бытовые услуги по помывке в общем отделении бань отдельным категориям граждан»</t>
  </si>
  <si>
    <t>03 2 02 00000</t>
  </si>
  <si>
    <t>Предоставление льгот на бытовые услуги по помывке в общем отделении бань отдельным категориям граждан</t>
  </si>
  <si>
    <t>03 2 02 80240</t>
  </si>
  <si>
    <t>Комитет образования администрации города Ставрополя</t>
  </si>
  <si>
    <t>606</t>
  </si>
  <si>
    <t>Дошкольное образование</t>
  </si>
  <si>
    <t>Муниципальная программа «Развитие образования в городе Ставрополе»</t>
  </si>
  <si>
    <t>01 0 00 00000</t>
  </si>
  <si>
    <t>Подпрограмма «Организация дошкольного, общего и дополнительного образования»</t>
  </si>
  <si>
    <t>01 1 00 00000</t>
  </si>
  <si>
    <t>Основное мероприятие «Организация предоставления общедоступного и бесплатного дошкольного образования»</t>
  </si>
  <si>
    <t>01 1 01 00000</t>
  </si>
  <si>
    <t>01 1 01 11010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</si>
  <si>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</si>
  <si>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</si>
  <si>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</si>
  <si>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</si>
  <si>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Субсидии бюджетным учреждениям на иные цели</t>
  </si>
  <si>
    <t>612</t>
  </si>
  <si>
    <t>Субсидии автономным учреждениям</t>
  </si>
  <si>
    <t>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</si>
  <si>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</si>
  <si>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</si>
  <si>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Субсидии автономным учреждениям на иные цели</t>
  </si>
  <si>
    <t>622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</si>
  <si>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и общеобразовательных организациях и на финансовое обеспечение получения дошкольного образования в частных дошкольных и частных общеобразовательных организациях</t>
  </si>
  <si>
    <t>01 1 01 77170</t>
  </si>
  <si>
    <t>Субсидии (гранты в форме субсидий), подлежащие казначейскому сопровождению</t>
  </si>
  <si>
    <t>632</t>
  </si>
  <si>
    <t>Основное мероприятие «Модернизация образовательных организаций, совершенствование материально-технической базы, проведение ремонтных работ, создание условий для повышения качества образовательного процесса»</t>
  </si>
  <si>
    <t>01 1 06 00000</t>
  </si>
  <si>
    <t>01 1 06 11010</t>
  </si>
  <si>
    <t>Проведение работ по замене оконных блоков в муниципальных образовательных организациях</t>
  </si>
  <si>
    <t>01 1 06 S6690</t>
  </si>
  <si>
    <t xml:space="preserve">средства субсидии из бюджета Ставропольского края </t>
  </si>
  <si>
    <t>Муниципальная программа «Обеспечение гражданской обороны, пожарной безопасности, безопасности людей на водных объектах, организация деятельности аварийно-спасательных служб, защита населения и территории города Ставрополя от чрезвычайных ситуаций»</t>
  </si>
  <si>
    <t>16 0 00 00000</t>
  </si>
  <si>
    <t>Подпрограмма «Обеспечение пожарной безопасности в границах города Ставрополя»</t>
  </si>
  <si>
    <t>16 2 00 00000</t>
  </si>
  <si>
    <t>Основное мероприятие «Выполнение противопожарных мероприятий в муниципальных учреждениях города Ставрополя»</t>
  </si>
  <si>
    <t>16 2 02 00000</t>
  </si>
  <si>
    <t>Обеспечение пожарной безопасности в муниципальных учреждениях образования, культуры, физической культуры и спорта города Ставрополя</t>
  </si>
  <si>
    <t>16 2 02 20550</t>
  </si>
  <si>
    <t>Муниципальная программа «Энергосбережение и повышение энергетической эффективности в городе Ставрополе»</t>
  </si>
  <si>
    <t>17 0 00 00000</t>
  </si>
  <si>
    <t>Расходы в рамках реализации муниципальной программы «Энергосбережение и повышение энергетической эффективности в городе Ставрополе»</t>
  </si>
  <si>
    <t>17 Б 00 00000</t>
  </si>
  <si>
    <t>Основное мероприятие «Энергосбережение и энергоэффективность в бюджетном секторе»</t>
  </si>
  <si>
    <t>17 Б 01 00000</t>
  </si>
  <si>
    <t>Расходы на проведение мероприятий по энергосбережению и повышению энергетической эффективности</t>
  </si>
  <si>
    <t>17 Б 01 20490</t>
  </si>
  <si>
    <t>Общее образование</t>
  </si>
  <si>
    <t>Основное мероприятие «Организация предоставления общедоступного и бесплатного общего образования и организация предоставления дополнительного образования детей»</t>
  </si>
  <si>
    <t>01 1 02 00000</t>
  </si>
  <si>
    <t>01 1 02 11010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</si>
  <si>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а также обеспечение дополнительного образования детей в муниципальных общеобразовательных организациях и на финансовое обеспечение получения начального общего, основного общего, среднего общего образования в частных общеобразовательных организациях</t>
  </si>
  <si>
    <t>01 1 02 77160</t>
  </si>
  <si>
    <t>Проведение работ по капитальному ремонту кровель в муниципальных общеобразовательных организациях</t>
  </si>
  <si>
    <t>01 1 06 S7300</t>
  </si>
  <si>
    <t xml:space="preserve">Благоустройство территорий муниципальных общеобразовательных организаций </t>
  </si>
  <si>
    <t>01 1 06 S7680</t>
  </si>
  <si>
    <t>Основное мероприятие «Развитие духовно-культурных основ казачества, использование в образовательном процессе культурно-исторических традиций казачества, военно-патриотического воспитания казачьей молодежи в городе Ставрополе»</t>
  </si>
  <si>
    <t>18 Б 02 00000</t>
  </si>
  <si>
    <t xml:space="preserve">Расходы на реализацию мероприятий, направленных на создание условий для развития казачества на территории города Ставрополя </t>
  </si>
  <si>
    <t>18 Б 02 20360</t>
  </si>
  <si>
    <t>Дополнительное образование детей</t>
  </si>
  <si>
    <t>Основное мероприятие «Организация предоставления дополнительного образования детей в муниципальных образовательных учреждениях»</t>
  </si>
  <si>
    <t>01 1 03 00000</t>
  </si>
  <si>
    <t>01 1 03 11010</t>
  </si>
  <si>
    <t>Молодежная политика</t>
  </si>
  <si>
    <t>Основное мероприятие «Организация отдыха детей в каникулярное время»</t>
  </si>
  <si>
    <t>01 1 04 00000</t>
  </si>
  <si>
    <t>01 1 04 11010</t>
  </si>
  <si>
    <t>Расходы на проведение мероприятий по оздоровлению детей</t>
  </si>
  <si>
    <t>01 1 04 20330</t>
  </si>
  <si>
    <t>Другие вопросы в области образования</t>
  </si>
  <si>
    <t>09</t>
  </si>
  <si>
    <t>Основное мероприятие «Проведение мероприятий с обучающимися и воспитанниками муниципальных бюджетных и автономных образовательных учреждений города Ставрополя»</t>
  </si>
  <si>
    <t>01 1 05 00000</t>
  </si>
  <si>
    <t>Расходы на проведение мероприятий для детей и молодежи</t>
  </si>
  <si>
    <t>01 1 05 20240</t>
  </si>
  <si>
    <t>Основное мероприятие «Обеспечение образовательной деятельности, оценки качества образования»</t>
  </si>
  <si>
    <t>01 1 08 00000</t>
  </si>
  <si>
    <t>01 1 08 11010</t>
  </si>
  <si>
    <t>Обеспечение деятельности комитета образования администрации города Ставрополя</t>
  </si>
  <si>
    <t>75 0 00 00000</t>
  </si>
  <si>
    <t>Непрограммные расходы в рамках обеспечения деятельности комитета образования администрации города Ставрополя</t>
  </si>
  <si>
    <t>75 1 00 00000</t>
  </si>
  <si>
    <t>75 1 00 10010</t>
  </si>
  <si>
    <t>Расходы на выплаты персоналу  государственных (муниципальных) органов</t>
  </si>
  <si>
    <t>75 1 00 10020</t>
  </si>
  <si>
    <t>75 1 00 11010</t>
  </si>
  <si>
    <t>Расходы на организацию и осуществление деятельности по опеке и попечительству в области образования</t>
  </si>
  <si>
    <t>75 1 00 76200</t>
  </si>
  <si>
    <t>Охрана семьи и детства</t>
  </si>
  <si>
    <t>Компенсация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образовательных организациях</t>
  </si>
  <si>
    <t>01 1 01 76140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</si>
  <si>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</si>
  <si>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</si>
  <si>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</si>
  <si>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</si>
  <si>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 xml:space="preserve">Компенсация в денежном эквиваленте за питание обучающихся с ограниченными возможностями здоровья, получающих образование на дому </t>
  </si>
  <si>
    <t>01 1 02 80260</t>
  </si>
  <si>
    <t>Пособия, компенсации и иные социальные выплаты гражданам, кроме публичных нормативных обязательств</t>
  </si>
  <si>
    <t>321</t>
  </si>
  <si>
    <t>Основное мероприятие «Защита прав и законных интересов детей-сирот и детей, оставшихся без попечения родителей»</t>
  </si>
  <si>
    <t>01 1 07 00000</t>
  </si>
  <si>
    <t>Выплата денежных средств на содержание ребенка опекуну (попечителю)</t>
  </si>
  <si>
    <t>01 1 07 78110</t>
  </si>
  <si>
    <t>Обеспечение бесплатного проезда детей-сирот и детей, оставшихся без попечения родителей, находящихся под опекой (попечительством), обучающихся в муниципальных образовательных учреждениях</t>
  </si>
  <si>
    <t>01 1 07 78120</t>
  </si>
  <si>
    <t>Выплата на содержание детей-сирот и детей, оставшихся без попечения родителей, в приемных семьях, а также на вознаграждение, причитающееся приемным родителям</t>
  </si>
  <si>
    <t>01 1 07 78130</t>
  </si>
  <si>
    <t>Приобретение товаров, работ, услуг в пользу граждан в целях их социального обеспечения</t>
  </si>
  <si>
    <t>323</t>
  </si>
  <si>
    <t>Выплата единовременного пособия усыновителям</t>
  </si>
  <si>
    <t>01 1 07 78140</t>
  </si>
  <si>
    <t>Комитет культуры и молодежной политики администрации города Ставрополя</t>
  </si>
  <si>
    <t>607</t>
  </si>
  <si>
    <t>Подпрограмма «Развитие культуры города Ставрополя»</t>
  </si>
  <si>
    <t>07 2 00 00000</t>
  </si>
  <si>
    <t xml:space="preserve">Основное мероприятие «Обеспечение деятельности муниципальных учреждений  дополнительного образования детей в отрасли «Культура» города Ставрополя» </t>
  </si>
  <si>
    <t>07 2 01 00000</t>
  </si>
  <si>
    <t>07 2 01 11010</t>
  </si>
  <si>
    <t>Основное мероприятие «Сохранение объектов культурного наследия (памятников истории и культуры), находящихся в муниципальной собственности города Ставрополя»</t>
  </si>
  <si>
    <t>07 2 06 00000</t>
  </si>
  <si>
    <t>Расходы на реализацию мероприятий, направленных на сохранение историко-культурного наследия города Ставрополя</t>
  </si>
  <si>
    <t>07 2 06 20400</t>
  </si>
  <si>
    <t>Основное мероприятие «Участие учащихся муниципальных учреждений дополнительного образования детей в отрасли «Культура» города Ставрополя и профессиональных творческих коллективов, концертных исполнителей муниципальных учреждений культуры в фестивалях и конкурсах исполнительского мастерства, проведение фестивалей и конкурсов исполнительского мастерства»</t>
  </si>
  <si>
    <t>07 2 08 00000</t>
  </si>
  <si>
    <t>Расходы на участие учащихся муниципальных учреждений дополнительного образования детей в отрасли «Культура» города Ставрополя и профессиональных творческих коллективов, концертных исполнителей муниципальных учреждений культуры в фестивалях и конкурсах исполнительского мастерства, проведение фестивалей и конкурсов исполнительского мастерства</t>
  </si>
  <si>
    <t>07 2 08 21230</t>
  </si>
  <si>
    <t>Основное мероприятие «Модернизация материально-технической базы муниципальных учреждений отрасли «Культура» города Ставрополя»</t>
  </si>
  <si>
    <t>07 2 09 00000</t>
  </si>
  <si>
    <t>Расходы на модернизацию материально-технической базы муниципальных учреждений отрасли «Культура» города Ставрополя</t>
  </si>
  <si>
    <t>07 2 09 21280</t>
  </si>
  <si>
    <t>Муниципальная программа «Развитие жилищно-коммунального хозяйства, транспортной системы на территории города Ставрополя, благоустройство территории города Ставрополя»</t>
  </si>
  <si>
    <t>04 0 00 00000</t>
  </si>
  <si>
    <t>Подпрограмма «Благоустройство территории города Ставрополя»</t>
  </si>
  <si>
    <t>04 3 00 00000</t>
  </si>
  <si>
    <t>Основное мероприятие «Благоустройство территории города Ставрополя»</t>
  </si>
  <si>
    <t>04 3 04 00000</t>
  </si>
  <si>
    <t>Расходы на прочие мероприятия по благоустройству территории города Ставрополя</t>
  </si>
  <si>
    <t>04 3 04 20300</t>
  </si>
  <si>
    <t>Муниципальная программа «Молодежь города Ставрополя»</t>
  </si>
  <si>
    <t>09 0 00 00000</t>
  </si>
  <si>
    <t>Расходы в рамках реализации муниципальной программы «Молодежь города Ставрополя»</t>
  </si>
  <si>
    <t>09 Б 00 00000</t>
  </si>
  <si>
    <t>Основное мероприятие «Проведение мероприятий по гражданскому и патриотическому воспитанию молодежи»</t>
  </si>
  <si>
    <t>09 Б 01 00000</t>
  </si>
  <si>
    <t>Расходы на создание условий для интеграции молодежи в процессы социально-экономического, общественно-политического, культурного развития города Ставрополя</t>
  </si>
  <si>
    <t>09 Б 01 20460</t>
  </si>
  <si>
    <t>Основное мероприятие «Создание системы поддержки  и поощрения талантливой и успешной молодежи города Ставрополя»</t>
  </si>
  <si>
    <t>09 Б 02 00000</t>
  </si>
  <si>
    <t>09 Б 02 20460</t>
  </si>
  <si>
    <t>Стипендии</t>
  </si>
  <si>
    <t>340</t>
  </si>
  <si>
    <t>Основное мероприятие «Поддержка интеллектуальной и инновационной деятельности молодежи»</t>
  </si>
  <si>
    <t>09 Б 03 00000</t>
  </si>
  <si>
    <t>09 Б 03 20460</t>
  </si>
  <si>
    <t>Основное мероприятие «Формирование условий для реализации молодежных инициатив и развития деятельности молодежных объединений»</t>
  </si>
  <si>
    <t>09 Б 04 00000</t>
  </si>
  <si>
    <t>09 Б 04 20460</t>
  </si>
  <si>
    <t>Основное мероприятие «Методическое и информационное сопровождение реализации молодежной политики в городе Ставрополе»</t>
  </si>
  <si>
    <t>09 Б 05 00000</t>
  </si>
  <si>
    <t>09 Б 05 20460</t>
  </si>
  <si>
    <t>Основное мероприятие «Обеспечение деятельности муниципальных бюджетных учреждений города Ставрополя»</t>
  </si>
  <si>
    <t>09 Б 06 00000</t>
  </si>
  <si>
    <t>09 Б 06 11010</t>
  </si>
  <si>
    <t>Культура, кинематография</t>
  </si>
  <si>
    <t>Основное мероприятие «Обеспечение деятельности муниципальных учреждений  культурно-досугового типа»</t>
  </si>
  <si>
    <t>07 2 02 00000</t>
  </si>
  <si>
    <t>07 2 02 11010</t>
  </si>
  <si>
    <t>Основное мероприятие «Обеспечение деятельности муниципальных учреждений, осуществляющих музейное дело»</t>
  </si>
  <si>
    <t>07 2 03 00000</t>
  </si>
  <si>
    <t>07 2 03 11010</t>
  </si>
  <si>
    <t>Основное мероприятие «Обеспечение деятельности муниципальных учреждений, осуществляющих библиотечное обслуживание»</t>
  </si>
  <si>
    <t>07 2 04 00000</t>
  </si>
  <si>
    <t>07 2 04 11010</t>
  </si>
  <si>
    <t>Государственная поддержка отрасли культуры (комплектование книжных фондов библиотек муниципальных образований)</t>
  </si>
  <si>
    <t>07 2 04 L5194</t>
  </si>
  <si>
    <t>Основное мероприятие «Обеспечение деятельности муниципальных учреждений, осуществляющих театрально-концертную деятельность»</t>
  </si>
  <si>
    <t>07 2 05 00000</t>
  </si>
  <si>
    <t>07 2 05 11010</t>
  </si>
  <si>
    <t>Основное мероприятие «Проведение работ по капитальному ремонту зданий и сооружений, благоустройству территорий в муниципальных бюджетных (автономных) учреждениях отрасли «Культура» города Ставрополя»</t>
  </si>
  <si>
    <t>07 2 12 00000</t>
  </si>
  <si>
    <t>Расходы на проведение капитального ремонта зданий и сооружений муниципальных бюджетных (автономных) учреждений в сфере культуры</t>
  </si>
  <si>
    <t>07 2 12 21430</t>
  </si>
  <si>
    <t>Другие вопросы в области культуры, кинематографии</t>
  </si>
  <si>
    <t>Обеспечение деятельности комитета культуры и молодежной политики администрации города Ставрополя</t>
  </si>
  <si>
    <t>76 0 00 00000</t>
  </si>
  <si>
    <t>Непрограммные расходы в рамках обеспечения деятельности комитета культуры и молодежной политики администрации города Ставрополя</t>
  </si>
  <si>
    <t>76 1 00 00000</t>
  </si>
  <si>
    <t>76 1 00 10010</t>
  </si>
  <si>
    <t>76 1 00 10020</t>
  </si>
  <si>
    <t>76 2 00 00000</t>
  </si>
  <si>
    <t>Расходы на выполнение мероприятий в сфере культуры и кинематографии комитета культуры и молодежной политики администрации города Ставрополя</t>
  </si>
  <si>
    <t>76 2 00 20250</t>
  </si>
  <si>
    <t>Комитет труда и социальной защиты населения администрации города Ставрополя</t>
  </si>
  <si>
    <t>609</t>
  </si>
  <si>
    <t>Подпрограмма «Осуществление отдельных государственных полномочий в области социальной поддержки отдельных категорий граждан»</t>
  </si>
  <si>
    <t xml:space="preserve">03 1 00 00000 </t>
  </si>
  <si>
    <t>Основное мероприятие «Предоставление мер социальной поддержки отдельным категориям граждан»</t>
  </si>
  <si>
    <t xml:space="preserve">03 1 01 00000 </t>
  </si>
  <si>
    <t>Осуществление ежегодной денежной выплаты лицам, награжденным нагрудным знаком «Почетный донор России»</t>
  </si>
  <si>
    <t>03 1 01 52200</t>
  </si>
  <si>
    <t>Выплата компенсации расходов на оплату жилых помещений и коммунальных услуг отдельным категориям граждан</t>
  </si>
  <si>
    <t>03 1 01 52500</t>
  </si>
  <si>
    <t>Выплата компенсации страховых премий по договору обязательного страхования гражданской ответственности владельцев транспортных средств в соответствии с Федеральным законом от 25 апреля 2002 года № 40-ФЗ «Об обязательном страховании гражданской ответственности владельцев транспортных средств» инвалидам (в том числе детям-инвалидам), имеющим транспортные средства в соответствии с медицинскими показаниями, или их законным представителям за счет средств федерального бюджета</t>
  </si>
  <si>
    <t>03 1 01 52800</t>
  </si>
  <si>
    <t>Оказание государственной социальной помощи малоимущим семьям и малоимущим одиноко проживающим гражданам</t>
  </si>
  <si>
    <t>03 1 01 76240</t>
  </si>
  <si>
    <t>Предоставление компенсации расходов на уплату взноса на капитальный ремонт общего имущества в многоквартирном доме отдельным категориям граждан за счет средств краевого бюджета</t>
  </si>
  <si>
    <t xml:space="preserve">03 1 01 77220 </t>
  </si>
  <si>
    <t>03 1 01 77220</t>
  </si>
  <si>
    <t>Ежемесячные денежные выплаты ветеранам труда и лицам, проработавшим в тылу в период с 22 июня 1941 года по 9 мая 1945 года не менее шести месяцев, исключая период работы на временно оккупированных территориях СССР, либо награжденным орденами или медалями СССР за самоотверженный труд в период Великой Отечественной войны</t>
  </si>
  <si>
    <t>03 1 01 78210</t>
  </si>
  <si>
    <t>Предоставление мер социальной поддержки ветеранам труда Ставропольского края и лицам, награжденным медалью «Герой труда Ставрополья»</t>
  </si>
  <si>
    <t>03 1 01 78220</t>
  </si>
  <si>
    <t>Предоставление мер социальной поддержки  реабилитированным лицам и лицам, признанным пострадавшими от политических репрессий</t>
  </si>
  <si>
    <t>03 1 01 78230</t>
  </si>
  <si>
    <t xml:space="preserve">Ежемесячная доплата к пенсии гражданам, ставшим инвалидами при исполнении служебных обязанностей в районах боевых действий </t>
  </si>
  <si>
    <t>03 1 01 78240</t>
  </si>
  <si>
    <t>Ежемесячные денежные выплаты семьям погибших ветеранов боевых действий</t>
  </si>
  <si>
    <t>03 1 01 78250</t>
  </si>
  <si>
    <t>Предоставление субсидий на оплату жилого помещения и коммунальных услуг гражданам</t>
  </si>
  <si>
    <t>03 1 01 78260</t>
  </si>
  <si>
    <t>Компенсация отдельным категориям граждан оплаты взноса на капитальный ремонт общего имущества в многоквартирном доме</t>
  </si>
  <si>
    <t>03 1 01 R4620</t>
  </si>
  <si>
    <t>Основное мероприятие «Предоставление мер социальной поддержки семьям и детям»</t>
  </si>
  <si>
    <t>03 1 02 00000</t>
  </si>
  <si>
    <t>Выплата ежегодного социального пособия на проезд студентам</t>
  </si>
  <si>
    <t>03 1 02 76260</t>
  </si>
  <si>
    <t>Основное мероприятие «Предоставление дополнительных мер социальной поддержки отдельным категориям граждан»</t>
  </si>
  <si>
    <t>03 2 01 00000</t>
  </si>
  <si>
    <t>Выплата ежемесячного пособия малообеспеченной многодетной семье, имеющей детей в возрасте до 3 лет, и малообеспеченной одинокой матери, имеющей детей в возрасте от 1,5 до 3 лет</t>
  </si>
  <si>
    <t>03 2 01 80030</t>
  </si>
  <si>
    <t>Осуществление ежемесячной денежной выплаты ветеранам боевых действий из числа лиц, принимавших участие в боевых действиях на территориях других государств</t>
  </si>
  <si>
    <t>03 2 01 80070</t>
  </si>
  <si>
    <t>Предоставление мер социальной поддержки Почетным гражданам города Ставрополя</t>
  </si>
  <si>
    <t>03 2 01 80080</t>
  </si>
  <si>
    <t>Осуществление ежемесячной дополнительной выплаты семьям, воспитывающим детей-инвалидов</t>
  </si>
  <si>
    <t>03 2 01 80100</t>
  </si>
  <si>
    <t>Выплата ежемесячного социального пособия на проезд в пассажирском транспорте общего пользования детям-инвалидам</t>
  </si>
  <si>
    <t>03 2 01 80110</t>
  </si>
  <si>
    <t>Выплата ежемесячного социального пособия на проезд в муниципальном транспорте общего пользования членам семей погибших военнослужащих, лиц рядового и начальствующего состава органов внутренних дел и сотрудников учреждений и органов уголовно-исполнительной системы, а также членам руководящих органов отдельных городских общественных организаций ветеранов, инвалидов и лиц, пострадавших от политических репрессий, чья деятельность связана с разъездами</t>
  </si>
  <si>
    <t>03 2 01 80120</t>
  </si>
  <si>
    <t>Выплата ежемесячного пособия семьям, воспитывающим детей в возрасте до 18 лет, больных целиакией или сахарным диабетом</t>
  </si>
  <si>
    <t>03 2 01 80140</t>
  </si>
  <si>
    <t>Выплата единовременного пособия на ремонт жилых помещений одиноким и одиноко проживающим участникам и инвалидам Великой Отечественной войны, труженикам тыла, вдовам погибших (умерших) участников Великой Отечественной войны</t>
  </si>
  <si>
    <t>03 2 01 80150</t>
  </si>
  <si>
    <t>Выплата единовременного пособия гражданам, оказавшимся в трудной жизненной ситуации</t>
  </si>
  <si>
    <t>03 2 01 80160</t>
  </si>
  <si>
    <t>Выплата семьям, воспитывающим детей-инвалидов в возрасте до 18 лет</t>
  </si>
  <si>
    <t>03 2 01 80180</t>
  </si>
  <si>
    <t>Выплата единовременного пособия ветеранам боевых действий, направленным на реабилитацию в Центр восстановительной терапии для воинов-интернационалистов 
им. М.А. Лиходея</t>
  </si>
  <si>
    <t>03 2 01 80210</t>
  </si>
  <si>
    <t>Основное мероприятие «Совершенствование социальной поддержки семьи и детей»</t>
  </si>
  <si>
    <t>03 2 05 00000</t>
  </si>
  <si>
    <t>Расходы на реализацию мероприятий, направленных на социальную поддержку семьи и детей</t>
  </si>
  <si>
    <t>03 2 05 20500</t>
  </si>
  <si>
    <t>Основное мероприятие «Поддержка людей с ограниченными возможностями и пожилых людей»</t>
  </si>
  <si>
    <t>03 2 06 00000</t>
  </si>
  <si>
    <t>Расходы на реализацию мероприятий, направленных на сохранение устойчивого роста уровня и качества жизни людей с ограниченными возможностями здоровья и пожилых людей</t>
  </si>
  <si>
    <t>03 2 06 20520</t>
  </si>
  <si>
    <t>Основное мероприятие «Проведение мероприятий для отдельных категорий граждан»</t>
  </si>
  <si>
    <t>03 2 08 00000</t>
  </si>
  <si>
    <t>Расходы на повышение социальной активности жителей города Ставрополя</t>
  </si>
  <si>
    <t>03 2 08 20510</t>
  </si>
  <si>
    <t>Подпрограмма «Доступная среда»</t>
  </si>
  <si>
    <t>03 3 00 00000</t>
  </si>
  <si>
    <t>Основное мероприятие «Создание условий для беспрепятственного доступа маломобильных групп населения к объектам городской инфраструктуры»</t>
  </si>
  <si>
    <t>03 3 01 00000</t>
  </si>
  <si>
    <t>Расходы на создание условий для беспрепятственного доступа маломобильных групп населения к объектам городской инфраструктуры</t>
  </si>
  <si>
    <t>03 3 01 20530</t>
  </si>
  <si>
    <t>Выплата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</si>
  <si>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03 1 02 53800</t>
  </si>
  <si>
    <t>Ежемесячная денежная выплата, назначаемая в случае рождения третьего ребенка или последующих детей до достижения ребенком возраста трех лет, за счет средств краевого бюджета</t>
  </si>
  <si>
    <t>03 1 02 70840</t>
  </si>
  <si>
    <t>Выплата ежемесячного пособия на ребенка</t>
  </si>
  <si>
    <t>03 1 02 76270</t>
  </si>
  <si>
    <t xml:space="preserve">Выплата ежемесячной денежной компенсации на каждого ребенка в возрасте до 18 лет многодетным семьям </t>
  </si>
  <si>
    <t>03 1 02 76280</t>
  </si>
  <si>
    <t>Выплата ежегодной денежной компенсации многодетным семьям на каждого из детей не старше 18 лет, обучающихся в общеобразовательных организациях, на приобретение комплекта школьной одежды, спортивной одежды и обуви и школьных письменных принадлежностей</t>
  </si>
  <si>
    <t>03 1 02 77190</t>
  </si>
  <si>
    <t>Выплата денежной компенсации семьям, в которых в период с 
1 января 2011 года по 31 декабря 2015 года родился третий или последующий ребенок</t>
  </si>
  <si>
    <t>03 1 02 77650</t>
  </si>
  <si>
    <t>Реализация регионального проекта «Финансовая поддержка семей при рождении детей»</t>
  </si>
  <si>
    <t>03 1 Р1 00000</t>
  </si>
  <si>
    <t>Ежемесячная денежная выплата нуждающимся в поддержке семьям, назначаемая в случае рождения в них после 31 декабря 2012 года третьего ребенка или последующих детей до достижения ребенком возраста трех лет</t>
  </si>
  <si>
    <t>03 1 Р1 50840</t>
  </si>
  <si>
    <t>Другие вопросы в области социальной политики</t>
  </si>
  <si>
    <t xml:space="preserve">Выплата компенсации расходов на оплату жилых помещений и коммунальных услуг отдельным категориям граждан </t>
  </si>
  <si>
    <t>Основное мероприятие «Поддержка социально ориентированных некоммерческих организаций»</t>
  </si>
  <si>
    <t>03 2 07 00000</t>
  </si>
  <si>
    <t>Субсидии на поддержку социально ориентированных некоммерческих организаций</t>
  </si>
  <si>
    <t>03 2 07 60040</t>
  </si>
  <si>
    <t xml:space="preserve">Проведение мероприятий по приспособлению жилых помещений инвалидов и общего имущества в многоквартирном доме, в которых проживают инвалиды, с учетом потребностей инвалидов и обеспечения условий их доступности для инвалидов в соответствии с разделами III и IV Правил обеспечения условий доступности для инвалидов жилых помещений и общего имущества в многоквартирном доме, утвержденных постановлением Правительства Российской Федерации от 09 июля 2016 г. № 649 </t>
  </si>
  <si>
    <t>03 3 01 21630</t>
  </si>
  <si>
    <t>Обеспечение деятельности комитета труда и социальной защиты населения администрации города Ставрополя</t>
  </si>
  <si>
    <t>77 0 00 00000</t>
  </si>
  <si>
    <t>Непрограммные расходы в рамках обеспечения деятельности комитета труда и социальной защиты населения администрации города Ставрополя</t>
  </si>
  <si>
    <t>77 1 00 00000</t>
  </si>
  <si>
    <t>77 1 00 10010</t>
  </si>
  <si>
    <t>77 1 00 10020</t>
  </si>
  <si>
    <t>Организация и осуществление деятельности по опеке и попечительству в области здравоохранения</t>
  </si>
  <si>
    <t>77 1 00 76100</t>
  </si>
  <si>
    <t>Осуществление отдельных государственных полномочий в области труда и социальной защиты отдельных категорий граждан</t>
  </si>
  <si>
    <t>77 1 00 76210</t>
  </si>
  <si>
    <t>Комитет физической культуры и спорта администрации города Ставрополя</t>
  </si>
  <si>
    <t>Муниципальная программа «Развитие физической культуры и спорта в городе Ставрополе»</t>
  </si>
  <si>
    <t>08 0 00 00000</t>
  </si>
  <si>
    <t>Подпрограмма «Развитие системы дополнительного образования детей и подростков в области физической культуры и спорта и центров спортивной подготовки»</t>
  </si>
  <si>
    <t>08 1 00 00000</t>
  </si>
  <si>
    <t>Основное мероприятие «Обеспечение деятельности муниципальных учреждений дополнительного образования детей физкультурно-спортивной направленности города Ставрополя»</t>
  </si>
  <si>
    <t>08 1 01 00000</t>
  </si>
  <si>
    <t>08 1 01 11010</t>
  </si>
  <si>
    <t>Физическая культура и спорт</t>
  </si>
  <si>
    <t xml:space="preserve">Физическая культура </t>
  </si>
  <si>
    <t>Основное мероприятие «Обеспечение деятельности центров спортивной подготовки»</t>
  </si>
  <si>
    <t>08 1 02 00000</t>
  </si>
  <si>
    <t>08 1 02 11010</t>
  </si>
  <si>
    <t>Массовый спорт</t>
  </si>
  <si>
    <t>Основное мероприятие «Обеспечение организации, проведения и участия в официальных физкультурных мероприятиях и спортивных мероприятиях муниципальных учреждений дополнительного образования детей физкультурно-спортивной направленности города Ставрополя»</t>
  </si>
  <si>
    <t>08 1 03 00000</t>
  </si>
  <si>
    <t>08 1 03 11010</t>
  </si>
  <si>
    <t>Подпрограмма «Организация и проведение физкультурных мероприятий и спортивных мероприятий»</t>
  </si>
  <si>
    <t>08 2 00 00000</t>
  </si>
  <si>
    <t>Основное мероприятие «Реализация мероприятий, направленных на развитие физической культуры и массового спорта»</t>
  </si>
  <si>
    <t>08 2 01 00000</t>
  </si>
  <si>
    <t>Расходы на реализацию мероприятий, направленных на развитие физической культуры и массового спорта</t>
  </si>
  <si>
    <t>08 2 01 20420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</si>
  <si>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</si>
  <si>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113</t>
  </si>
  <si>
    <t>Основное мероприятие «Изготовление и размещение пропагандирующей социальной рекламы о здоровом и активном образе жизни»</t>
  </si>
  <si>
    <t>08 2 02 00000</t>
  </si>
  <si>
    <t xml:space="preserve">Расходы на пропаганду здорового образа жизни </t>
  </si>
  <si>
    <t>08 2 02 20440</t>
  </si>
  <si>
    <t>Основное мероприятие «Подготовка  и участие в семинарах, конференциях и курсах повышения квалификации работников отрасли «Физическая культура и спорт»</t>
  </si>
  <si>
    <t>08 2 03 00000</t>
  </si>
  <si>
    <t>Расходы на повышение квалификации работников отрасли  «Физическая культура и спорт»</t>
  </si>
  <si>
    <t>08 2 03 21060</t>
  </si>
  <si>
    <t>Спорт высших достижений</t>
  </si>
  <si>
    <t>Основное мероприятие «Предоставление финансовой поддержки некоммерческим организациям, осуществляющим деятельность в области физической культуры и спорта на территории города Ставрополя»</t>
  </si>
  <si>
    <t>08 2 04 00000</t>
  </si>
  <si>
    <t>Расходы на предоставление автономной некоммерческой организации «Ставропольский городской авиационный спортивный клуб» субсидии в виде имущественного взноса муниципального образования города Ставрополя  Ставропольского края</t>
  </si>
  <si>
    <t>08 2 04 60120</t>
  </si>
  <si>
    <t>Другие вопросы в области физической культуры и спорта</t>
  </si>
  <si>
    <t>Обеспечение деятельности комитета физической культуры и спорта администрации города Ставрополя</t>
  </si>
  <si>
    <t>78 0 00 00000</t>
  </si>
  <si>
    <t>Непрограммные расходы в рамках обеспечения деятельности комитета физической культуры и спорта администрации города Ставрополя</t>
  </si>
  <si>
    <t>78 1 00 00000</t>
  </si>
  <si>
    <t>78 1 00 10010</t>
  </si>
  <si>
    <t>78 1 00 10020</t>
  </si>
  <si>
    <t>78 1 00 11010</t>
  </si>
  <si>
    <t>Администрация Ленинского района города Ставрополя</t>
  </si>
  <si>
    <t>617</t>
  </si>
  <si>
    <t>Обеспечение деятельности администрации Ленинского района города Ставрополя</t>
  </si>
  <si>
    <t>80 0 00 00000</t>
  </si>
  <si>
    <t>Непрограммные расходы в рамках обеспечения деятельности администрации Ленинского района города Ставрополя</t>
  </si>
  <si>
    <t>80 1 00 00000</t>
  </si>
  <si>
    <t>80 1 00 10010</t>
  </si>
  <si>
    <t>80 1 00 10020</t>
  </si>
  <si>
    <t>80 1 00 76200</t>
  </si>
  <si>
    <t>Создание и организация деятельности комиссий по делам несовершеннолетних и защите их прав</t>
  </si>
  <si>
    <t>80 1 00 76360</t>
  </si>
  <si>
    <t>Расходы на содержание объектов муниципальной казны города Ставрополя в части жилых помещений</t>
  </si>
  <si>
    <t>11 Б 01 20840</t>
  </si>
  <si>
    <t>Дорожное хозяйство (дорожные фонды)</t>
  </si>
  <si>
    <t xml:space="preserve">Подпрограмма «Дорожная деятельность и обеспечение безопасности дорожного движения, организация транспортного обслуживания населения на территории города Ставрополя» </t>
  </si>
  <si>
    <t>04 2 00 00000</t>
  </si>
  <si>
    <t>Основное мероприятие «Организация дорожной деятельности в отношении автомобильных дорог общего пользования местного значения в границах города Ставрополя»</t>
  </si>
  <si>
    <t>04 2 02 00000</t>
  </si>
  <si>
    <t>Расходы на ремонт и содержание внутриквартальных автомобильных дорог общего пользования местного значения</t>
  </si>
  <si>
    <t>04 2 02 20820</t>
  </si>
  <si>
    <t>Расходы на содержание автомобильных дорог общего пользования местного значения</t>
  </si>
  <si>
    <t>04 2 02 21090</t>
  </si>
  <si>
    <t>Реализация проектов развития территорий муниципальных образований, основанных на местных инициативах, за счет внебюджетных источников</t>
  </si>
  <si>
    <t>04 2 02 G6420</t>
  </si>
  <si>
    <t>средства физических лиц</t>
  </si>
  <si>
    <t>средства организаций</t>
  </si>
  <si>
    <t>Реализация проектов развития территорий муниципальных образований, основанных на местных инициативах</t>
  </si>
  <si>
    <t>04 2 02 S6420</t>
  </si>
  <si>
    <t>Жилищно-коммунальное хозяйство</t>
  </si>
  <si>
    <t>Жилищное хозяйство</t>
  </si>
  <si>
    <t>Подпрограмма «Развитие жилищно-коммунального хозяйства на территории города Ставрополя»</t>
  </si>
  <si>
    <t>04 1 00 00000</t>
  </si>
  <si>
    <t>Основное мероприятие  «Повышение уровня технического состояния многоквартирных домов и продление сроков их эксплуатации»</t>
  </si>
  <si>
    <t>04 1 01 00000</t>
  </si>
  <si>
    <t>Расходы на проведение капитального ремонта муниципального жилищного фонда</t>
  </si>
  <si>
    <t>04 1 01 20190</t>
  </si>
  <si>
    <t>Закупка товаров, работ, услуг в целях капитального ремонта государственного (муниципального) имущества</t>
  </si>
  <si>
    <t>243</t>
  </si>
  <si>
    <t>Благоустройство</t>
  </si>
  <si>
    <t>Расходы на проведение работ по уходу за зелеными насаждениями</t>
  </si>
  <si>
    <t>04 3 04 21070</t>
  </si>
  <si>
    <t xml:space="preserve">Расходы  на осуществление функций административного центра Ставропольского края за счет средств  краевого бюджета на содержание центральной части города Ставрополя </t>
  </si>
  <si>
    <t>04 3 04 76416</t>
  </si>
  <si>
    <t>04 3 04 G6420</t>
  </si>
  <si>
    <t>04 3 04 S6420</t>
  </si>
  <si>
    <t>Расходы на размещение информационных баннеров на лайтбоксах на остановочных пунктах в городе Ставрополе</t>
  </si>
  <si>
    <t>07 1 01 21130</t>
  </si>
  <si>
    <t>Администрация Октябрьского района города Ставрополя</t>
  </si>
  <si>
    <t>618</t>
  </si>
  <si>
    <t>Обеспечение деятельности администрации Октябрьского района города Ставрополя</t>
  </si>
  <si>
    <t>81 0 00 00000</t>
  </si>
  <si>
    <t>Непрограммные расходы в рамках обеспечения деятельности администрации Октябрьского района города Ставрополя</t>
  </si>
  <si>
    <t>81 1 00 00000</t>
  </si>
  <si>
    <t>81 1 00 10010</t>
  </si>
  <si>
    <t>Расходы на выплаты по оплате труда работников  органов местного самоуправления города Ставрополя</t>
  </si>
  <si>
    <t>81 1 00 10020</t>
  </si>
  <si>
    <t>81 1 00 76200</t>
  </si>
  <si>
    <t>81 1 00 76360</t>
  </si>
  <si>
    <t>Основное мероприятие «Повышение уровня технического состояния многоквартирных домов и продление сроков их эксплуатации»</t>
  </si>
  <si>
    <t>Расходы  на осуществление функций административного центра Ставропольского края за счет средств  краевого бюджета на содержание центральной части города Ставрополя</t>
  </si>
  <si>
    <t>Администрация Промышленного района города Ставрополя</t>
  </si>
  <si>
    <t>619</t>
  </si>
  <si>
    <t>Обеспечение деятельности администрации Промышленного района города Ставрополя</t>
  </si>
  <si>
    <t>82 0 00 00000</t>
  </si>
  <si>
    <t>Непрограммные расходы в рамках обеспечения деятельности администрации Промышленного района города Ставрополя</t>
  </si>
  <si>
    <t>82 1 00 00000</t>
  </si>
  <si>
    <t>82 1 00 10010</t>
  </si>
  <si>
    <t>82 1 00 10020</t>
  </si>
  <si>
    <t>82 1 00 76200</t>
  </si>
  <si>
    <t>82 1 00 76360</t>
  </si>
  <si>
    <t xml:space="preserve">Подпрограмма «Проведение городских и краевых культурно-массовых мероприятий, посвященных памятным, знаменательным и юбилейным датам в истории России, Ставропольского края, города  Ставрополя» </t>
  </si>
  <si>
    <t>Комитет городского хозяйства администрации города Ставрополя</t>
  </si>
  <si>
    <t>Обеспечение деятельности комитета городского хозяйства администрации города Ставрополя</t>
  </si>
  <si>
    <t>83 0 00 00000</t>
  </si>
  <si>
    <t>Непрограммные расходы в рамках обеспечения деятельности комитета городского хозяйства администрации города Ставрополя</t>
  </si>
  <si>
    <t>83 1 00 00000</t>
  </si>
  <si>
    <t>83 1 00 20050</t>
  </si>
  <si>
    <t>Лесное хозяйство</t>
  </si>
  <si>
    <t>Основное мероприятие «Осуществление деятельности по использованию, охране, защите и воспроизводству городских лесов»</t>
  </si>
  <si>
    <t>04 3 01 00000</t>
  </si>
  <si>
    <t>04 3 01 11010</t>
  </si>
  <si>
    <t>Транспорт</t>
  </si>
  <si>
    <t>Основное мероприятие «Создание условий для предоставления транспортных услуг населению и организация транспортного обслуживания населения в границах города Ставрополя»</t>
  </si>
  <si>
    <t>04 2 01 00000</t>
  </si>
  <si>
    <t>04 2 01 11010</t>
  </si>
  <si>
    <t>Расходы на прочие мероприятия в области транспорта</t>
  </si>
  <si>
    <t>04 2 01 21170</t>
  </si>
  <si>
    <t>Расходы на проведение отдельных мероприятий по электрическому транспорту</t>
  </si>
  <si>
    <t>04 2 01 60020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</si>
  <si>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</si>
  <si>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812</t>
  </si>
  <si>
    <t xml:space="preserve">Предоставление финансовой помощи Ставропольскому муниципальному унитарному троллейбусному предприятию в рамках мер по предупреждению банкротства на финансовое обеспечение затрат, направленных на погашение денежных обязательств, требований о выплате выходных пособий и (или) об оплате труда лиц, работающих или работавших по трудовому договору, и обязательных платежей, в целях восстановления платежеспособности должника (санации) </t>
  </si>
  <si>
    <t>04 2 01 60070</t>
  </si>
  <si>
    <t>из них:</t>
  </si>
  <si>
    <t>по мировому соглашению, заключенному между Межрайонной ИФНС России № 12 по Ставропольскому краю (кредитор) и Ставропольским муниципальным унитарным троллейбусным предприятием (должник), комитетом по управлению муниципальным имуществом города Ставрополя (третье лицо), комитетом городского хозяйства администрации города Ставрополя (третье лицо) на общую сумму 114 166,01 тыс. рублей</t>
  </si>
  <si>
    <t>98 1 00 21170</t>
  </si>
  <si>
    <t>Основное мероприятие «Ремонт подъездных автомобильных дорог общего пользования местного значения к садоводческим некоммерческим товариществам, огородническим некоммерческим товариществам, а также некоммерческим организациям, созданным гражданами для ведения  садоводства, огородничества или дачного хозяйства до дня вступления в силу  Федерального закона «О ведении гражданами садоводства и огородничества для собственных нужд и о внесении изменений в отдельные законодательные акты Российской Федерации», расположенным на территории города Ставрополя»</t>
  </si>
  <si>
    <t>02 Б 02 00000</t>
  </si>
  <si>
    <t>Расходы на ремонт подъездных автомобильных дорог общего пользования местного значения к садоводческим некоммерческим товариществам, огородническим некоммерческим товариществам, а также некоммерческим организациям, созданным гражданами для ведения  садоводства, огородничества или дачного хозяйства до дня вступления в силу  Федерального закона «О ведении гражданами садоводства и огородничества для собственных нужд и о внесении изменений в отдельные законодательные акты Российской Федерации», расположенным на территории города Ставрополя</t>
  </si>
  <si>
    <t>02 Б 02 20560</t>
  </si>
  <si>
    <t>Расходы на ремонт автомобильных дорог общего пользования местного значения</t>
  </si>
  <si>
    <t>04 2 02 20130</t>
  </si>
  <si>
    <t>Расходы на прочие мероприятия  в области дорожного хозяйства</t>
  </si>
  <si>
    <t>04 2 02 20830</t>
  </si>
  <si>
    <t>Проектирование, строительство и реконструкция автомобильных дорог общего пользования местного значения</t>
  </si>
  <si>
    <t>04 2 02 21180</t>
  </si>
  <si>
    <t xml:space="preserve">Бюджетные инвестиции </t>
  </si>
  <si>
    <t>410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</si>
  <si>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</si>
  <si>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</si>
  <si>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Предоставление субсидии на возмещение затрат организаций по созданию, эксплуатации и обеспечению функционирования на платной основе парковок (парковочных мест), расположенных на автомобильных дорогах общего пользования местного значения города Ставрополя</t>
  </si>
  <si>
    <t>04 2 02 60090</t>
  </si>
  <si>
    <t xml:space="preserve">Расходы  на осуществление функций административного центра Ставропольского края за счет средств краевого бюджета на ремонт автомобильных дорог общего пользования местного значения </t>
  </si>
  <si>
    <t>04 2 02 76411</t>
  </si>
  <si>
    <t>Расходы на осуществление функций административного центра Ставропольского края за счет средств краевого бюджета на создание и благоустройство пешеходных коммуникаций по ул. Космонавтов в г. Ставрополе (в том числе проведение ремонтно-восстановительных работ тротуара и создание велосипедной дорожки по нечетной стороне ул. Космонавтов)</t>
  </si>
  <si>
    <t>04 2 02 76424</t>
  </si>
  <si>
    <t xml:space="preserve">Расходы  на осуществление функций административного центра Ставропольского края за счет средств местного бюджета на ремонт автомобильных дорог общего пользования местного значения </t>
  </si>
  <si>
    <t>04 2 02 S6411</t>
  </si>
  <si>
    <t>Капитальный ремонт и ремонт автомобильных дорог общего пользования местного значения за счет средств местного бюджета</t>
  </si>
  <si>
    <t>04 2 02 S6460</t>
  </si>
  <si>
    <t>Cтроительство и реконструкция автомобильных дорог общего пользования местного значения за счет средств местного бюджета</t>
  </si>
  <si>
    <t>04 2 02 S6490</t>
  </si>
  <si>
    <t>Основное мероприятие «Повышение безопасности дорожного движения на территории города Ставрополя»</t>
  </si>
  <si>
    <t>04 2 03 00000</t>
  </si>
  <si>
    <t>04 2 03 11010</t>
  </si>
  <si>
    <t>Обеспечение элементами обустройства автомобильных дорог общего пользования местного значения и организация обеспечения безопасности дорожного движения</t>
  </si>
  <si>
    <t>04 2 03 20570</t>
  </si>
  <si>
    <t>Расходы на мероприятия в области жилищного хозяйства</t>
  </si>
  <si>
    <t>04 1 01 20200</t>
  </si>
  <si>
    <t>Коммунальное хозяйство</t>
  </si>
  <si>
    <t>Основное мероприятие «Проектирование, строительство и содержание инженерных сетей, находящихся в муниципальной собственности города Ставрополя»</t>
  </si>
  <si>
    <t>04 1 02 00000</t>
  </si>
  <si>
    <t>Расходы на мероприятия в области коммунального хозяйства</t>
  </si>
  <si>
    <t>04 1 02 20220</t>
  </si>
  <si>
    <t>Основное мероприятие «Создание и обеспечение надлежащего состояния мест захоронения на территории города Ставрополя»</t>
  </si>
  <si>
    <t>04 3 02 00000</t>
  </si>
  <si>
    <t>Расходы на проектирование, устройство, благоустройство и содержание муниципальных общественных кладбищ города Ставрополя</t>
  </si>
  <si>
    <t>04 3 02 20290</t>
  </si>
  <si>
    <t>Основное мероприятие «Организация отлова и содержания безнадзорных животных, сбор трупов и их захоронение в установленном порядке»</t>
  </si>
  <si>
    <t>04 3 03 00000</t>
  </si>
  <si>
    <t>Организация проведения мероприятий по отлову и содержанию безнадзорных животных</t>
  </si>
  <si>
    <t>04 3 03 77150</t>
  </si>
  <si>
    <t>04 3 04 11010</t>
  </si>
  <si>
    <t>Расходы на обеспечение уличного освещения территории города Ставрополя</t>
  </si>
  <si>
    <t>04 3 04 20280</t>
  </si>
  <si>
    <t>Расходы на проведение мероприятий по озеленению территории города Ставрополя</t>
  </si>
  <si>
    <t>04 3 04 20780</t>
  </si>
  <si>
    <t>Расходы  на осуществление функций административного центра Ставропольского края за счет средств краевого бюджета на проведение мероприятий по озеленению территории города Ставрополя</t>
  </si>
  <si>
    <t>04 3 04 76413</t>
  </si>
  <si>
    <t>Расходы  на осуществление функций административного центра Ставропольского края за счет средств местного бюджета на проведение мероприятий по озеленению территории города Ставрополя</t>
  </si>
  <si>
    <t>04 3 04 S6413</t>
  </si>
  <si>
    <t>Основное мероприятие «Энергосбережение и энергоэффективность систем коммунальной инфраструктуры»</t>
  </si>
  <si>
    <t>17 Б 02 00000</t>
  </si>
  <si>
    <t>17 Б 02 20490</t>
  </si>
  <si>
    <t>Муниципальная программа «Формирование современной городской среды на территории города Ставрополя»</t>
  </si>
  <si>
    <t>20 0 00 00000</t>
  </si>
  <si>
    <t>Расходы в рамках реализации муниципальной программы «Формирование современной городской среды на территории города Ставрополя»</t>
  </si>
  <si>
    <t>20 Б 00 00000</t>
  </si>
  <si>
    <t>Реализация регионального проекта  «Формирование комфортной городской среды»</t>
  </si>
  <si>
    <t>20 Б F2 00000</t>
  </si>
  <si>
    <t>Реализация программ формирования современной городской среды</t>
  </si>
  <si>
    <t>20 Б F2 55550</t>
  </si>
  <si>
    <t>Основное мероприятие «Разработка дизайн-проектов благоустройства дворовых и общественных территорий в городе Ставрополе, разработка сметной документации на выполнение работ по благоустройству дворовых и общественных территорий в городе Ставрополе (в том числе проведение проверки правильности применения сметных нормативов, индексов и методологии выполнения сметной документации на благоустройство дворовых и общественных территорий в городе Ставрополе)»</t>
  </si>
  <si>
    <t>20 Б 03 00000</t>
  </si>
  <si>
    <t>20 Б 03 20300</t>
  </si>
  <si>
    <t>Другие вопросы в области жилищно-коммунального хозяйства</t>
  </si>
  <si>
    <t>83 1 00 10010</t>
  </si>
  <si>
    <t>83 1 00 10020</t>
  </si>
  <si>
    <t>Основное мероприятие «Возмещение затрат по предоставлению услуг согласно гарантированному перечню услуг по погребению специализированной организации по вопросам похоронного дела»</t>
  </si>
  <si>
    <t>03 2 03 00000</t>
  </si>
  <si>
    <t>Возмещение затрат по предоставлению услуг согласно гарантированному перечню услуг по погребению специализированной организации по вопросам похоронного дела</t>
  </si>
  <si>
    <t>03 2 03 80020</t>
  </si>
  <si>
    <t>Основное мероприятие «Предоставление дополнительных мер социальной поддержки отдельным категориям граждан при проезде в городском общественном транспорте на территории города Ставрополя»</t>
  </si>
  <si>
    <t>03 2 04 00000</t>
  </si>
  <si>
    <t>Предоставление дополнительных мер социальной поддержки отдельным категориям граждан при проезде в городском общественном транспорте на территории города Ставрополя</t>
  </si>
  <si>
    <t>03 2 04 80220</t>
  </si>
  <si>
    <t>Комитет градостроительства администрации города Ставрополя</t>
  </si>
  <si>
    <t>Обеспечение деятельности комитета градостроительства администрации города Ставрополя</t>
  </si>
  <si>
    <t>84 0 00 00000</t>
  </si>
  <si>
    <t>Непрограммные расходы в рамках обеспечения деятельности комитета градостроительства администрации города Ставрополя</t>
  </si>
  <si>
    <t>84 1 00 00000</t>
  </si>
  <si>
    <t>84 1 00 10010</t>
  </si>
  <si>
    <t>84 1 00 10020</t>
  </si>
  <si>
    <t>84 1 00 20050</t>
  </si>
  <si>
    <t>84 2 00 00000</t>
  </si>
  <si>
    <t>Расходы на судебные издержки комитета градостроительства администрации города Ставрополя по искам о сносе самовольных построек</t>
  </si>
  <si>
    <t>84 2 00 20740</t>
  </si>
  <si>
    <t xml:space="preserve">Расходы на демонтаж, хранение или уничтожение рекламных конструкций за счет средств местного бюджета </t>
  </si>
  <si>
    <t>84 2 00 21100</t>
  </si>
  <si>
    <t>Муниципальная программа «Развитие градостроительства на территории города Ставрополя»</t>
  </si>
  <si>
    <t>05 0 00 00000</t>
  </si>
  <si>
    <t>Расходы в рамках реализации муниципальной программы «Развитие градостроительства на территории города Ставрополя»</t>
  </si>
  <si>
    <t>05 Б 00 00000</t>
  </si>
  <si>
    <t>Основное мероприятие «Подготовка документов территориального планирования города Ставрополя, в том числе разработка проектов планировки территорий города Ставрополя (проектов планировки, проектов межевания)»</t>
  </si>
  <si>
    <t>05 Б 01 00000</t>
  </si>
  <si>
    <t>Расходы на подготовку документов территориального планирования города Ставрополя</t>
  </si>
  <si>
    <t>05 Б 01 20390</t>
  </si>
  <si>
    <t>Снос самовольных построек, хранение имущества, находившегося в самовольных постройках</t>
  </si>
  <si>
    <t>84 2 00 21210</t>
  </si>
  <si>
    <t>84 2 00 20200</t>
  </si>
  <si>
    <t>Подпрограмма «Расширение и усовершенствование сети муниципальных дошкольных и общеобразовательных учреждений»</t>
  </si>
  <si>
    <t>01 2 00 00000</t>
  </si>
  <si>
    <t>Основное мероприятие «Строительство и реконструкция зданий муниципальных  дошкольных и общеобразовательных учреждений на территории города Ставрополя»</t>
  </si>
  <si>
    <t>01 2 01 00000</t>
  </si>
  <si>
    <t>Строительство (реконструкция, техническое перевооружение) объектов капитального строительства муниципальной собственности города Ставрополя</t>
  </si>
  <si>
    <t>01 2 01 40010</t>
  </si>
  <si>
    <t>Бюджетные инвестиции</t>
  </si>
  <si>
    <t>Финансовое обеспечение мероприятий по созданию дополнительных мест для детей в возрасте от 2 месяцев до 3 лет в образовательных организациях, реализующих программы дошкольного образования, за счет средств краевого бюджета</t>
  </si>
  <si>
    <t>01 2 01 77470</t>
  </si>
  <si>
    <t xml:space="preserve">Cоздание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 (строительство дошкольного образовательного учреждения на 160 мест в 204 квартале г. Ставрополя, ул. Серова, 470/7 (в том числе проектно-изыскательские работы) </t>
  </si>
  <si>
    <t>01 2 01 L1591</t>
  </si>
  <si>
    <t>Финансовое обеспечение мероприятий по созданию дополнительных мест для детей в возрасте от 2 месяцев до 3 лет в образовательных организациях, реализующих программы дошкольного образования, за счет средств местного бюджета</t>
  </si>
  <si>
    <t>01 2 01 S7470</t>
  </si>
  <si>
    <t>Комитет по делам гражданской обороны и чрезвычайным ситуациям администрации города Ставрополя</t>
  </si>
  <si>
    <t>624</t>
  </si>
  <si>
    <t>Национальная безопасность и правоохранительная деятельность</t>
  </si>
  <si>
    <t>Предупреждение  и ликвидация  последствий чрезвычайных ситуаций природного и техногенного характера, гражданская оборона</t>
  </si>
  <si>
    <t>Основное мероприятие «Обеспечение безопасности людей на водных объектах города Ставрополя»</t>
  </si>
  <si>
    <t>15 3 02 00000</t>
  </si>
  <si>
    <t>Расходы на реализацию мероприятий, направленных на обеспечение безопасности на водных объектах города Ставрополя</t>
  </si>
  <si>
    <t>15 3 02 21290</t>
  </si>
  <si>
    <t>Подпрограмма «Осуществление мероприятий по гражданской обороне, защите населения и территорий от чрезвычайных ситуаций»</t>
  </si>
  <si>
    <t>16 1 00 00000</t>
  </si>
  <si>
    <t>Основное мероприятие «Осуществление подготовки и содержания в готовности необходимых сил и средств для защиты населения и территорий от чрезвычайных ситуаций»</t>
  </si>
  <si>
    <t>16 1 01 00000</t>
  </si>
  <si>
    <t>Расходы на реализацию мероприятий в области гражданской обороны, защиты населения и территории города Ставрополя от чрезвычайных ситуаций природного и техногенного характера, обеспечение безопасности людей на водных объектах</t>
  </si>
  <si>
    <t>16 1 01 20120</t>
  </si>
  <si>
    <t>Основное мероприятие «Проведение аварийно-спасательных работ и организация обучения населения города Ставрополя»</t>
  </si>
  <si>
    <t>16 1 02 00000</t>
  </si>
  <si>
    <t>16 1 02 11010</t>
  </si>
  <si>
    <t>16 1 03 00000</t>
  </si>
  <si>
    <t>16 1 03 20120</t>
  </si>
  <si>
    <t>Основное мероприятие «Обеспечение первичных мер пожарной безопасности»</t>
  </si>
  <si>
    <t>16 2 01 00000</t>
  </si>
  <si>
    <t>Обеспечение первичных мер пожарной безопасности в границах города Ставрополя</t>
  </si>
  <si>
    <t>16 2 01 20540</t>
  </si>
  <si>
    <t>Подпрограмма «Построение и развитие аппаратно-программного комплекса «Безопасный город» на территории города Ставрополя»</t>
  </si>
  <si>
    <t>16 3 00 00000</t>
  </si>
  <si>
    <t>Основное мероприятие  «Создание, эксплуатация и развитие системы обеспечения вызова экстренных оперативных служб по единому номеру «112» на территории города Ставрополя»</t>
  </si>
  <si>
    <t>16 3 01 00000</t>
  </si>
  <si>
    <t>16 3 01 11010</t>
  </si>
  <si>
    <t>Основное мероприятие «Выполнение работ по установке и поддержанию в постоянной готовности линейных комплектов муниципальной системы оповещения и информирования населения о возникновении чрезвычайных ситуаций на территории города Ставрополя»</t>
  </si>
  <si>
    <t>16 3 02 00000</t>
  </si>
  <si>
    <t>Расходы на реализацию мероприятий по обеспечению своевременного оповещения населения города Ставрополя об угрозе возникновения или о возникновении чрезвычайных ситуаций</t>
  </si>
  <si>
    <t>16 3 02 20690</t>
  </si>
  <si>
    <t>Основное мероприятие «Проектирование аппаратно-программного комплекса «Безопасный город» на территории города Ставрополя и построение сегмента обеспечения правопорядка и профилактики правонарушений, включая системы видеонаблюдения на территории города Ставрополя»</t>
  </si>
  <si>
    <t>16 3 03 00000</t>
  </si>
  <si>
    <t>16 3 03 20350</t>
  </si>
  <si>
    <t>Основное мероприятие «Развитие Центра технического обеспечения муниципального казенного учреждения «Единая дежурно-диспетчерская служба» города Ставрополя по ведению мониторинга состояния объектов с массовым пребыванием людей»</t>
  </si>
  <si>
    <t>16 3 04 00000</t>
  </si>
  <si>
    <t>16 3 04 20350</t>
  </si>
  <si>
    <t>Обеспечение деятельности комитета по делам гражданской обороны и чрезвычайным ситуациям администрации города Ставрополя</t>
  </si>
  <si>
    <t>85 0 00 00000</t>
  </si>
  <si>
    <t>Непрограммные расходы в рамках обеспечения деятельности комитета по делам гражданской обороны и чрезвычайным ситуациям администрации города Ставрополя</t>
  </si>
  <si>
    <t>85 1 00 00000</t>
  </si>
  <si>
    <t>85 1 00 10010</t>
  </si>
  <si>
    <t>85 1 00 10020</t>
  </si>
  <si>
    <t>Контрольно-счетная палата города Ставрополя</t>
  </si>
  <si>
    <t>643</t>
  </si>
  <si>
    <t>Обеспечение деятельности контрольно-счетной
палаты города Ставрополя</t>
  </si>
  <si>
    <t>86 0 00 00000</t>
  </si>
  <si>
    <t>Непрограммные расходы в рамках обеспечения деятельности контрольно-счетной палаты города Ставрополя</t>
  </si>
  <si>
    <t>86 1 00 00000</t>
  </si>
  <si>
    <t>86 1 00 10010</t>
  </si>
  <si>
    <t>86 1 00 10020</t>
  </si>
  <si>
    <t>исполняющего обязанности заместителя</t>
  </si>
  <si>
    <t>главы администрации города Ставрополя,</t>
  </si>
  <si>
    <t>руководителя комитета финансов и бюджета</t>
  </si>
  <si>
    <t>заместителя руководителя комитета финансов</t>
  </si>
  <si>
    <t>и бюджета администрации города Ставрополя</t>
  </si>
  <si>
    <t>администрации города Ставрополя первого</t>
  </si>
  <si>
    <t>от ____ декабря 2018 года № ____</t>
  </si>
  <si>
    <t>СВОДНАЯ БЮДЖЕТНАЯ РОСПИСЬ</t>
  </si>
  <si>
    <t>Раздел I. Бюджетные ассигнования</t>
  </si>
  <si>
    <t>по расходам бюджета города Ставрополя</t>
  </si>
  <si>
    <t>на 2019 год</t>
  </si>
  <si>
    <t>(в рублях)</t>
  </si>
  <si>
    <t xml:space="preserve">Наименование </t>
  </si>
  <si>
    <t>Коды по бюджетной классификации                     Российской Федерации</t>
  </si>
  <si>
    <t>Сумма</t>
  </si>
  <si>
    <t>ГРБС</t>
  </si>
  <si>
    <t>Исполняющий обязанности заместителя</t>
  </si>
  <si>
    <t>администрации города Ставрополя первый</t>
  </si>
  <si>
    <t>заместитель руководителя комитета финансов</t>
  </si>
  <si>
    <t>Т.Ю. Филькова</t>
  </si>
  <si>
    <t>Приложение 1 к приказу</t>
  </si>
  <si>
    <t>Итого</t>
  </si>
  <si>
    <t>Раздел II. Бюджетные ассигнования</t>
  </si>
  <si>
    <t>по источникам финансирования дефицита бюджета города Ставрополя</t>
  </si>
  <si>
    <t>Код главного администратора источников финансирования дефицита бюджета города Ставрополя</t>
  </si>
  <si>
    <t>Код источника  финансирования дефицита бюджета города Ставрополя по бюджетной классификации</t>
  </si>
  <si>
    <t>Всего источников финансирования дефицита бюджета города</t>
  </si>
  <si>
    <t xml:space="preserve">Кредиты кредитных организаций в валюте Российской Федерации </t>
  </si>
  <si>
    <t>Получение кредитов от кредитных организаций бюджетом городского округа в валюте Российской Федерации</t>
  </si>
  <si>
    <t>0102 0000 04 0000 710</t>
  </si>
  <si>
    <t>Получение бюджетных кредитов от других бюджетов бюджетной системы Российской Федерации бюджетом городского округа в валюте Российской Федерации</t>
  </si>
  <si>
    <t>0103 0100 04 0000 710</t>
  </si>
  <si>
    <t>Погашение городским округом кредитов от кредитных организаций в валюте Российской Федерации</t>
  </si>
  <si>
    <t>0102 0000 04 0000 810</t>
  </si>
  <si>
    <t>Погашение бюджетных кредитов, полученных  от других бюджетов бюджетной системы Российской Федерации  в валюте Российской Федерации</t>
  </si>
  <si>
    <t>0103 0100 04 0000 810</t>
  </si>
  <si>
    <t>Изменение остатков средств на счетах по учету средств бюджетов</t>
  </si>
  <si>
    <t>0105 0000 00 0000 000</t>
  </si>
  <si>
    <t>Увеличение прочих остатков денежных средств бюджета городского округа</t>
  </si>
  <si>
    <t>0105 0201 04 0000 510</t>
  </si>
  <si>
    <t>Уменьшение прочих остатков денежных средств бюджета городского округа</t>
  </si>
  <si>
    <t>0105 0201 04 0000 610</t>
  </si>
  <si>
    <t xml:space="preserve">Итого </t>
  </si>
  <si>
    <t>0102 0000 00 0000 000</t>
  </si>
  <si>
    <t>Приложение 2 к приказу</t>
  </si>
  <si>
    <t>на плановый период 2020 и 2021 годов</t>
  </si>
  <si>
    <t>2020 год</t>
  </si>
  <si>
    <t>2021 год</t>
  </si>
  <si>
    <t>Компенсация затрат по оплате проезда больным, направленным в федеральные учреждения здравоохранения</t>
  </si>
  <si>
    <t>03 2 01 80010</t>
  </si>
  <si>
    <t>Выплата ежемесячного пособия студенческим семьям, имеющим детей</t>
  </si>
  <si>
    <t>03 2 01 80040</t>
  </si>
  <si>
    <t>Выплата единовременного пособия семьям при рождении третьего по счету и последующих детей</t>
  </si>
  <si>
    <t>03 2 01 80050</t>
  </si>
  <si>
    <t>Ежемесячная денежная выплата лицам, осуществляющим уход за инвалидами I группы</t>
  </si>
  <si>
    <t>03 2 01 80090</t>
  </si>
  <si>
    <t>Ежегодная денежная выплата малообеспеченным многодетным семьям на каждого ребенка, учащегося в 1 - 4 классе образовательного учреждения</t>
  </si>
  <si>
    <t>03 2 01 80130</t>
  </si>
  <si>
    <t>Выплата единовременного пособия лицам, сопровождающим инвалидов или больных детей, направленных в федеральные учреждения здравоохранения, на питание и проживание</t>
  </si>
  <si>
    <t>03 2 01 80170</t>
  </si>
  <si>
    <t>Выплата единовременного пособия малоимущим семьям и малоимущим одиноко проживающим гражданам</t>
  </si>
  <si>
    <t>03 2 01 80200</t>
  </si>
  <si>
    <t>Приобретение объектов недвижимости в муниципальную собственность города Ставрополя</t>
  </si>
  <si>
    <t>01 2 01 40060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</si>
  <si>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</si>
  <si>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</si>
  <si>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Условно утвержденные расходы</t>
  </si>
  <si>
    <t>604 0102 0000 00 0000 000</t>
  </si>
  <si>
    <t>604 0102 0000 04 0000 710</t>
  </si>
  <si>
    <t>604 0103 0100 04 0000 710</t>
  </si>
  <si>
    <t>604 0102 0000 04 0000 810</t>
  </si>
  <si>
    <t>604 0103 0100 04 0000 810</t>
  </si>
  <si>
    <t>604 0105 0000 00 0000 000</t>
  </si>
  <si>
    <t>604 0105 0201 04 0000 510</t>
  </si>
  <si>
    <t>604 0105 0201 04 0000 610</t>
  </si>
</sst>
</file>

<file path=xl/styles.xml><?xml version="1.0" encoding="utf-8"?>
<styleSheet xmlns="http://schemas.openxmlformats.org/spreadsheetml/2006/main">
  <numFmts count="6">
    <numFmt numFmtId="43" formatCode="_-* #,##0.00_р_._-;\-* #,##0.00_р_._-;_-* &quot;-&quot;??_р_._-;_-@_-"/>
    <numFmt numFmtId="164" formatCode="#,##0.0"/>
    <numFmt numFmtId="165" formatCode="0000000"/>
    <numFmt numFmtId="166" formatCode="#,##0.00_ ;[Red]\-#,##0.00\ "/>
    <numFmt numFmtId="167" formatCode="000000"/>
    <numFmt numFmtId="168" formatCode="000;[Red]\-000;&quot;&quot;"/>
  </numFmts>
  <fonts count="26">
    <font>
      <sz val="14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Arial Cyr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70C0"/>
      <name val="Times New Roman"/>
      <family val="1"/>
      <charset val="204"/>
    </font>
    <font>
      <sz val="12"/>
      <color rgb="FF7030A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rgb="FF7030A0"/>
      <name val="Times New Roman"/>
      <family val="1"/>
      <charset val="204"/>
    </font>
    <font>
      <b/>
      <sz val="10"/>
      <color rgb="FF0070C0"/>
      <name val="Times New Roman"/>
      <family val="1"/>
      <charset val="204"/>
    </font>
    <font>
      <b/>
      <sz val="10"/>
      <color rgb="FF7030A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6">
    <xf numFmtId="0" fontId="0" fillId="0" borderId="0"/>
    <xf numFmtId="43" fontId="6" fillId="0" borderId="0" applyFont="0" applyFill="0" applyBorder="0" applyAlignment="0" applyProtection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</cellStyleXfs>
  <cellXfs count="244">
    <xf numFmtId="0" fontId="0" fillId="0" borderId="0" xfId="0"/>
    <xf numFmtId="4" fontId="9" fillId="0" borderId="0" xfId="0" applyNumberFormat="1" applyFont="1" applyFill="1" applyAlignment="1">
      <alignment horizontal="right" vertical="top"/>
    </xf>
    <xf numFmtId="4" fontId="9" fillId="0" borderId="0" xfId="3" applyNumberFormat="1" applyFont="1" applyFill="1" applyAlignment="1" applyProtection="1">
      <alignment horizontal="right" vertical="top"/>
      <protection hidden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Fill="1" applyBorder="1" applyAlignment="1"/>
    <xf numFmtId="49" fontId="10" fillId="0" borderId="0" xfId="0" applyNumberFormat="1" applyFont="1" applyFill="1" applyBorder="1" applyAlignment="1">
      <alignment horizontal="right" vertical="top"/>
    </xf>
    <xf numFmtId="0" fontId="10" fillId="0" borderId="0" xfId="0" applyFont="1" applyFill="1" applyBorder="1" applyAlignment="1">
      <alignment vertical="top"/>
    </xf>
    <xf numFmtId="49" fontId="10" fillId="0" borderId="0" xfId="0" applyNumberFormat="1" applyFont="1" applyFill="1" applyBorder="1" applyAlignment="1">
      <alignment vertical="top"/>
    </xf>
    <xf numFmtId="0" fontId="10" fillId="0" borderId="0" xfId="0" applyFont="1" applyFill="1"/>
    <xf numFmtId="0" fontId="10" fillId="0" borderId="0" xfId="0" applyFont="1" applyAlignment="1">
      <alignment horizontal="center" vertical="center" wrapText="1"/>
    </xf>
    <xf numFmtId="0" fontId="6" fillId="0" borderId="0" xfId="0" applyFont="1"/>
    <xf numFmtId="0" fontId="10" fillId="0" borderId="2" xfId="0" applyFont="1" applyBorder="1" applyAlignment="1">
      <alignment horizontal="right" vertical="center" wrapText="1"/>
    </xf>
    <xf numFmtId="1" fontId="10" fillId="0" borderId="0" xfId="0" applyNumberFormat="1" applyFont="1" applyFill="1" applyBorder="1" applyAlignment="1">
      <alignment horizontal="right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>
      <alignment horizontal="center" vertical="top"/>
    </xf>
    <xf numFmtId="0" fontId="11" fillId="0" borderId="0" xfId="0" applyFont="1" applyFill="1" applyBorder="1" applyAlignment="1">
      <alignment vertical="top" wrapText="1"/>
    </xf>
    <xf numFmtId="49" fontId="11" fillId="0" borderId="0" xfId="0" applyNumberFormat="1" applyFont="1" applyFill="1" applyBorder="1" applyAlignment="1">
      <alignment horizontal="center" vertical="top" wrapText="1"/>
    </xf>
    <xf numFmtId="49" fontId="11" fillId="0" borderId="0" xfId="0" applyNumberFormat="1" applyFont="1" applyFill="1" applyBorder="1" applyAlignment="1">
      <alignment horizontal="center" vertical="top"/>
    </xf>
    <xf numFmtId="4" fontId="11" fillId="0" borderId="0" xfId="0" applyNumberFormat="1" applyFont="1" applyFill="1" applyBorder="1" applyAlignment="1">
      <alignment horizontal="right" vertical="top"/>
    </xf>
    <xf numFmtId="0" fontId="10" fillId="0" borderId="0" xfId="0" applyFont="1" applyFill="1" applyBorder="1"/>
    <xf numFmtId="0" fontId="10" fillId="2" borderId="0" xfId="0" applyFont="1" applyFill="1" applyBorder="1" applyAlignment="1">
      <alignment vertical="top" wrapText="1"/>
    </xf>
    <xf numFmtId="49" fontId="10" fillId="2" borderId="0" xfId="0" applyNumberFormat="1" applyFont="1" applyFill="1" applyBorder="1" applyAlignment="1">
      <alignment horizontal="center" vertical="top" wrapText="1"/>
    </xf>
    <xf numFmtId="49" fontId="10" fillId="2" borderId="0" xfId="0" applyNumberFormat="1" applyFont="1" applyFill="1" applyBorder="1" applyAlignment="1">
      <alignment horizontal="center" vertical="top"/>
    </xf>
    <xf numFmtId="4" fontId="10" fillId="2" borderId="0" xfId="0" applyNumberFormat="1" applyFont="1" applyFill="1" applyBorder="1" applyAlignment="1">
      <alignment horizontal="right" vertical="top"/>
    </xf>
    <xf numFmtId="0" fontId="10" fillId="3" borderId="0" xfId="0" applyFont="1" applyFill="1" applyBorder="1" applyAlignment="1">
      <alignment vertical="top" wrapText="1"/>
    </xf>
    <xf numFmtId="49" fontId="10" fillId="3" borderId="0" xfId="0" applyNumberFormat="1" applyFont="1" applyFill="1" applyBorder="1" applyAlignment="1">
      <alignment horizontal="center" vertical="top" wrapText="1"/>
    </xf>
    <xf numFmtId="49" fontId="10" fillId="3" borderId="0" xfId="0" applyNumberFormat="1" applyFont="1" applyFill="1" applyBorder="1" applyAlignment="1">
      <alignment horizontal="center" vertical="top"/>
    </xf>
    <xf numFmtId="4" fontId="10" fillId="3" borderId="0" xfId="0" applyNumberFormat="1" applyFont="1" applyFill="1" applyBorder="1" applyAlignment="1">
      <alignment horizontal="right" vertical="top"/>
    </xf>
    <xf numFmtId="0" fontId="10" fillId="0" borderId="0" xfId="0" applyFont="1" applyFill="1" applyBorder="1" applyAlignment="1">
      <alignment vertical="top" wrapText="1"/>
    </xf>
    <xf numFmtId="49" fontId="10" fillId="0" borderId="0" xfId="0" applyNumberFormat="1" applyFont="1" applyFill="1" applyBorder="1" applyAlignment="1">
      <alignment horizontal="center" vertical="top" wrapText="1"/>
    </xf>
    <xf numFmtId="49" fontId="10" fillId="0" borderId="0" xfId="0" applyNumberFormat="1" applyFont="1" applyFill="1" applyBorder="1" applyAlignment="1">
      <alignment horizontal="center" vertical="top"/>
    </xf>
    <xf numFmtId="4" fontId="10" fillId="0" borderId="0" xfId="0" applyNumberFormat="1" applyFont="1" applyFill="1" applyBorder="1" applyAlignment="1">
      <alignment horizontal="right" vertical="top"/>
    </xf>
    <xf numFmtId="0" fontId="10" fillId="0" borderId="0" xfId="0" applyFont="1" applyBorder="1" applyAlignment="1">
      <alignment vertical="top" wrapText="1"/>
    </xf>
    <xf numFmtId="0" fontId="10" fillId="4" borderId="0" xfId="0" applyFont="1" applyFill="1" applyBorder="1"/>
    <xf numFmtId="0" fontId="10" fillId="0" borderId="0" xfId="2" applyFont="1" applyFill="1" applyBorder="1" applyAlignment="1">
      <alignment vertical="top" wrapText="1"/>
    </xf>
    <xf numFmtId="0" fontId="10" fillId="5" borderId="0" xfId="0" applyFont="1" applyFill="1" applyBorder="1" applyAlignment="1">
      <alignment vertical="top" wrapText="1"/>
    </xf>
    <xf numFmtId="49" fontId="10" fillId="5" borderId="0" xfId="0" applyNumberFormat="1" applyFont="1" applyFill="1" applyBorder="1" applyAlignment="1">
      <alignment horizontal="center" vertical="top" wrapText="1"/>
    </xf>
    <xf numFmtId="49" fontId="10" fillId="5" borderId="0" xfId="0" applyNumberFormat="1" applyFont="1" applyFill="1" applyBorder="1" applyAlignment="1">
      <alignment horizontal="center" vertical="top"/>
    </xf>
    <xf numFmtId="4" fontId="10" fillId="5" borderId="0" xfId="0" applyNumberFormat="1" applyFont="1" applyFill="1" applyBorder="1" applyAlignment="1">
      <alignment horizontal="right" vertical="top"/>
    </xf>
    <xf numFmtId="0" fontId="10" fillId="0" borderId="0" xfId="0" applyFont="1" applyFill="1" applyBorder="1" applyAlignment="1">
      <alignment horizontal="center" vertical="top" wrapText="1"/>
    </xf>
    <xf numFmtId="4" fontId="10" fillId="5" borderId="0" xfId="0" applyNumberFormat="1" applyFont="1" applyFill="1" applyBorder="1" applyAlignment="1">
      <alignment horizontal="right" vertical="top" wrapText="1"/>
    </xf>
    <xf numFmtId="49" fontId="10" fillId="0" borderId="0" xfId="0" applyNumberFormat="1" applyFont="1" applyFill="1" applyBorder="1" applyAlignment="1">
      <alignment vertical="top" wrapText="1"/>
    </xf>
    <xf numFmtId="0" fontId="10" fillId="5" borderId="0" xfId="0" applyFont="1" applyFill="1" applyBorder="1" applyAlignment="1">
      <alignment horizontal="center" vertical="top" wrapText="1"/>
    </xf>
    <xf numFmtId="0" fontId="10" fillId="0" borderId="0" xfId="2" applyFont="1" applyBorder="1" applyAlignment="1">
      <alignment vertical="top" wrapText="1"/>
    </xf>
    <xf numFmtId="4" fontId="10" fillId="0" borderId="0" xfId="0" applyNumberFormat="1" applyFont="1" applyFill="1" applyBorder="1" applyAlignment="1">
      <alignment horizontal="right" vertical="top" wrapText="1"/>
    </xf>
    <xf numFmtId="0" fontId="10" fillId="3" borderId="0" xfId="0" applyFont="1" applyFill="1" applyBorder="1" applyAlignment="1">
      <alignment horizontal="center" vertical="top" wrapText="1"/>
    </xf>
    <xf numFmtId="0" fontId="10" fillId="5" borderId="0" xfId="3" applyNumberFormat="1" applyFont="1" applyFill="1" applyBorder="1" applyAlignment="1" applyProtection="1">
      <alignment vertical="top" wrapText="1"/>
      <protection hidden="1"/>
    </xf>
    <xf numFmtId="165" fontId="10" fillId="5" borderId="0" xfId="0" applyNumberFormat="1" applyFont="1" applyFill="1" applyBorder="1" applyAlignment="1">
      <alignment vertical="top" wrapText="1"/>
    </xf>
    <xf numFmtId="0" fontId="10" fillId="6" borderId="0" xfId="0" applyFont="1" applyFill="1" applyBorder="1"/>
    <xf numFmtId="0" fontId="10" fillId="4" borderId="0" xfId="0" applyFont="1" applyFill="1" applyBorder="1" applyAlignment="1">
      <alignment vertical="top"/>
    </xf>
    <xf numFmtId="4" fontId="10" fillId="7" borderId="0" xfId="0" applyNumberFormat="1" applyFont="1" applyFill="1" applyBorder="1" applyAlignment="1">
      <alignment horizontal="right" vertical="top"/>
    </xf>
    <xf numFmtId="0" fontId="10" fillId="0" borderId="0" xfId="3" applyNumberFormat="1" applyFont="1" applyFill="1" applyBorder="1" applyAlignment="1" applyProtection="1">
      <alignment vertical="top" wrapText="1"/>
      <protection hidden="1"/>
    </xf>
    <xf numFmtId="166" fontId="11" fillId="5" borderId="0" xfId="0" applyNumberFormat="1" applyFont="1" applyFill="1" applyBorder="1" applyAlignment="1">
      <alignment horizontal="right" vertical="top"/>
    </xf>
    <xf numFmtId="0" fontId="10" fillId="0" borderId="0" xfId="0" applyFont="1" applyFill="1" applyAlignment="1">
      <alignment horizontal="center"/>
    </xf>
    <xf numFmtId="165" fontId="10" fillId="0" borderId="0" xfId="0" applyNumberFormat="1" applyFont="1" applyFill="1" applyBorder="1" applyAlignment="1">
      <alignment vertical="top" wrapText="1"/>
    </xf>
    <xf numFmtId="167" fontId="10" fillId="0" borderId="0" xfId="0" applyNumberFormat="1" applyFont="1" applyFill="1" applyBorder="1" applyAlignment="1">
      <alignment vertical="top" wrapText="1" shrinkToFit="1"/>
    </xf>
    <xf numFmtId="0" fontId="10" fillId="0" borderId="0" xfId="0" applyNumberFormat="1" applyFont="1" applyFill="1" applyBorder="1" applyAlignment="1">
      <alignment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0" xfId="0" applyFont="1" applyFill="1" applyAlignment="1">
      <alignment vertical="top"/>
    </xf>
    <xf numFmtId="0" fontId="11" fillId="0" borderId="0" xfId="0" applyFont="1" applyFill="1" applyAlignment="1">
      <alignment vertical="top"/>
    </xf>
    <xf numFmtId="49" fontId="10" fillId="0" borderId="0" xfId="3" applyNumberFormat="1" applyFont="1" applyFill="1" applyBorder="1" applyAlignment="1" applyProtection="1">
      <alignment horizontal="center" vertical="top" wrapText="1"/>
      <protection hidden="1"/>
    </xf>
    <xf numFmtId="49" fontId="10" fillId="0" borderId="0" xfId="2" applyNumberFormat="1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center" vertical="top"/>
    </xf>
    <xf numFmtId="0" fontId="10" fillId="7" borderId="0" xfId="0" applyFont="1" applyFill="1" applyBorder="1"/>
    <xf numFmtId="0" fontId="10" fillId="4" borderId="0" xfId="0" applyFont="1" applyFill="1"/>
    <xf numFmtId="167" fontId="10" fillId="5" borderId="0" xfId="0" applyNumberFormat="1" applyFont="1" applyFill="1" applyBorder="1" applyAlignment="1">
      <alignment vertical="top" wrapText="1" shrinkToFit="1"/>
    </xf>
    <xf numFmtId="49" fontId="11" fillId="5" borderId="0" xfId="0" applyNumberFormat="1" applyFont="1" applyFill="1" applyBorder="1" applyAlignment="1">
      <alignment horizontal="center" vertical="top"/>
    </xf>
    <xf numFmtId="0" fontId="10" fillId="2" borderId="0" xfId="0" applyFont="1" applyFill="1" applyBorder="1" applyAlignment="1">
      <alignment wrapText="1"/>
    </xf>
    <xf numFmtId="0" fontId="10" fillId="3" borderId="0" xfId="0" applyFont="1" applyFill="1" applyBorder="1" applyAlignment="1">
      <alignment wrapText="1"/>
    </xf>
    <xf numFmtId="0" fontId="10" fillId="8" borderId="0" xfId="0" applyFont="1" applyFill="1" applyBorder="1"/>
    <xf numFmtId="4" fontId="10" fillId="5" borderId="0" xfId="1" applyNumberFormat="1" applyFont="1" applyFill="1" applyBorder="1" applyAlignment="1">
      <alignment horizontal="right" vertical="top"/>
    </xf>
    <xf numFmtId="49" fontId="10" fillId="5" borderId="0" xfId="0" applyNumberFormat="1" applyFont="1" applyFill="1" applyBorder="1" applyAlignment="1">
      <alignment vertical="top" wrapText="1"/>
    </xf>
    <xf numFmtId="4" fontId="10" fillId="0" borderId="0" xfId="0" applyNumberFormat="1" applyFont="1" applyFill="1" applyBorder="1" applyAlignment="1">
      <alignment vertical="top"/>
    </xf>
    <xf numFmtId="4" fontId="11" fillId="5" borderId="0" xfId="0" applyNumberFormat="1" applyFont="1" applyFill="1" applyBorder="1" applyAlignment="1">
      <alignment horizontal="right" vertical="top"/>
    </xf>
    <xf numFmtId="0" fontId="10" fillId="0" borderId="0" xfId="0" applyFont="1" applyBorder="1" applyAlignment="1">
      <alignment horizontal="justify" vertical="top" wrapText="1"/>
    </xf>
    <xf numFmtId="0" fontId="10" fillId="0" borderId="1" xfId="0" applyFont="1" applyFill="1" applyBorder="1"/>
    <xf numFmtId="0" fontId="10" fillId="9" borderId="0" xfId="0" applyFont="1" applyFill="1" applyBorder="1"/>
    <xf numFmtId="4" fontId="10" fillId="0" borderId="0" xfId="1" applyNumberFormat="1" applyFont="1" applyFill="1" applyBorder="1" applyAlignment="1">
      <alignment horizontal="right" vertical="top"/>
    </xf>
    <xf numFmtId="4" fontId="10" fillId="7" borderId="0" xfId="0" applyNumberFormat="1" applyFont="1" applyFill="1" applyBorder="1" applyAlignment="1">
      <alignment horizontal="right" vertical="top" wrapText="1"/>
    </xf>
    <xf numFmtId="0" fontId="12" fillId="0" borderId="0" xfId="0" applyFont="1" applyFill="1" applyBorder="1"/>
    <xf numFmtId="0" fontId="10" fillId="5" borderId="0" xfId="0" applyFont="1" applyFill="1" applyBorder="1" applyAlignment="1">
      <alignment wrapText="1"/>
    </xf>
    <xf numFmtId="0" fontId="11" fillId="0" borderId="0" xfId="0" applyFont="1" applyFill="1" applyBorder="1" applyAlignment="1">
      <alignment wrapText="1"/>
    </xf>
    <xf numFmtId="49" fontId="11" fillId="0" borderId="0" xfId="0" applyNumberFormat="1" applyFont="1" applyFill="1" applyBorder="1" applyAlignment="1">
      <alignment horizontal="right" vertical="top"/>
    </xf>
    <xf numFmtId="0" fontId="10" fillId="4" borderId="0" xfId="0" applyFont="1" applyFill="1" applyBorder="1" applyAlignment="1"/>
    <xf numFmtId="49" fontId="10" fillId="4" borderId="0" xfId="0" applyNumberFormat="1" applyFont="1" applyFill="1" applyBorder="1" applyAlignment="1">
      <alignment horizontal="right" vertical="top"/>
    </xf>
    <xf numFmtId="49" fontId="10" fillId="4" borderId="0" xfId="0" applyNumberFormat="1" applyFont="1" applyFill="1" applyBorder="1" applyAlignment="1">
      <alignment horizontal="center" vertical="top"/>
    </xf>
    <xf numFmtId="164" fontId="10" fillId="4" borderId="0" xfId="0" applyNumberFormat="1" applyFont="1" applyFill="1" applyBorder="1" applyAlignment="1">
      <alignment vertical="top"/>
    </xf>
    <xf numFmtId="0" fontId="9" fillId="0" borderId="0" xfId="0" applyFont="1" applyFill="1" applyBorder="1" applyAlignment="1"/>
    <xf numFmtId="49" fontId="9" fillId="0" borderId="0" xfId="0" applyNumberFormat="1" applyFont="1" applyFill="1" applyBorder="1" applyAlignment="1">
      <alignment horizontal="right" vertical="top"/>
    </xf>
    <xf numFmtId="0" fontId="9" fillId="0" borderId="0" xfId="0" applyFont="1" applyFill="1" applyBorder="1" applyAlignment="1">
      <alignment vertical="top"/>
    </xf>
    <xf numFmtId="49" fontId="9" fillId="0" borderId="0" xfId="0" applyNumberFormat="1" applyFont="1" applyFill="1" applyBorder="1" applyAlignment="1">
      <alignment vertical="top"/>
    </xf>
    <xf numFmtId="0" fontId="9" fillId="0" borderId="0" xfId="0" applyFont="1" applyFill="1"/>
    <xf numFmtId="4" fontId="9" fillId="0" borderId="0" xfId="0" applyNumberFormat="1" applyFont="1" applyFill="1" applyAlignment="1">
      <alignment horizontal="left" vertical="top"/>
    </xf>
    <xf numFmtId="0" fontId="13" fillId="0" borderId="0" xfId="0" applyFont="1" applyFill="1" applyBorder="1" applyAlignment="1">
      <alignment vertical="top"/>
    </xf>
    <xf numFmtId="4" fontId="9" fillId="5" borderId="0" xfId="0" applyNumberFormat="1" applyFont="1" applyFill="1" applyBorder="1" applyAlignment="1">
      <alignment horizontal="right" vertical="top"/>
    </xf>
    <xf numFmtId="4" fontId="14" fillId="0" borderId="0" xfId="3" applyNumberFormat="1" applyFont="1" applyFill="1" applyBorder="1" applyAlignment="1" applyProtection="1">
      <alignment horizontal="right" vertical="top"/>
      <protection hidden="1"/>
    </xf>
    <xf numFmtId="4" fontId="14" fillId="0" borderId="0" xfId="0" applyNumberFormat="1" applyFont="1" applyFill="1" applyBorder="1" applyAlignment="1">
      <alignment horizontal="right"/>
    </xf>
    <xf numFmtId="0" fontId="9" fillId="4" borderId="0" xfId="0" applyFont="1" applyFill="1"/>
    <xf numFmtId="4" fontId="9" fillId="0" borderId="0" xfId="0" applyNumberFormat="1" applyFont="1" applyAlignment="1">
      <alignment horizontal="right" vertical="top"/>
    </xf>
    <xf numFmtId="49" fontId="9" fillId="0" borderId="0" xfId="0" applyNumberFormat="1" applyFont="1" applyFill="1" applyAlignment="1">
      <alignment horizontal="right" vertical="top"/>
    </xf>
    <xf numFmtId="49" fontId="9" fillId="0" borderId="0" xfId="0" applyNumberFormat="1" applyFont="1" applyFill="1" applyAlignment="1">
      <alignment horizontal="center" vertical="top"/>
    </xf>
    <xf numFmtId="49" fontId="9" fillId="0" borderId="0" xfId="0" applyNumberFormat="1" applyFont="1" applyFill="1" applyBorder="1" applyAlignment="1">
      <alignment horizontal="center" vertical="top"/>
    </xf>
    <xf numFmtId="49" fontId="9" fillId="0" borderId="0" xfId="0" applyNumberFormat="1" applyFont="1" applyFill="1" applyBorder="1" applyAlignment="1">
      <alignment horizontal="center" vertical="top" wrapText="1"/>
    </xf>
    <xf numFmtId="4" fontId="9" fillId="0" borderId="0" xfId="0" applyNumberFormat="1" applyFont="1" applyFill="1" applyBorder="1" applyAlignment="1">
      <alignment horizontal="right" vertical="top" wrapText="1"/>
    </xf>
    <xf numFmtId="164" fontId="9" fillId="4" borderId="0" xfId="0" applyNumberFormat="1" applyFont="1" applyFill="1" applyAlignment="1"/>
    <xf numFmtId="168" fontId="9" fillId="0" borderId="0" xfId="3" applyNumberFormat="1" applyFont="1" applyFill="1" applyBorder="1" applyAlignment="1" applyProtection="1">
      <alignment horizontal="right" vertical="top"/>
      <protection hidden="1"/>
    </xf>
    <xf numFmtId="0" fontId="2" fillId="0" borderId="0" xfId="60" applyFont="1" applyAlignment="1">
      <alignment vertical="top"/>
    </xf>
    <xf numFmtId="0" fontId="15" fillId="0" borderId="0" xfId="60" applyFont="1" applyAlignment="1">
      <alignment vertical="top"/>
    </xf>
    <xf numFmtId="0" fontId="9" fillId="0" borderId="0" xfId="60" applyFont="1" applyAlignment="1">
      <alignment horizontal="center" vertical="top" wrapText="1"/>
    </xf>
    <xf numFmtId="0" fontId="10" fillId="0" borderId="0" xfId="60" applyFont="1" applyBorder="1" applyAlignment="1">
      <alignment horizontal="right" vertical="top" wrapText="1"/>
    </xf>
    <xf numFmtId="0" fontId="9" fillId="5" borderId="5" xfId="60" applyFont="1" applyFill="1" applyBorder="1" applyAlignment="1">
      <alignment horizontal="center" vertical="top" wrapText="1"/>
    </xf>
    <xf numFmtId="0" fontId="9" fillId="5" borderId="1" xfId="60" applyFont="1" applyFill="1" applyBorder="1" applyAlignment="1">
      <alignment horizontal="center" vertical="top" wrapText="1"/>
    </xf>
    <xf numFmtId="0" fontId="9" fillId="5" borderId="0" xfId="60" applyFont="1" applyFill="1" applyBorder="1" applyAlignment="1">
      <alignment horizontal="left" vertical="top" wrapText="1"/>
    </xf>
    <xf numFmtId="0" fontId="9" fillId="5" borderId="0" xfId="60" applyFont="1" applyFill="1" applyBorder="1" applyAlignment="1">
      <alignment horizontal="center" vertical="top" wrapText="1"/>
    </xf>
    <xf numFmtId="4" fontId="9" fillId="5" borderId="0" xfId="60" applyNumberFormat="1" applyFont="1" applyFill="1" applyBorder="1" applyAlignment="1">
      <alignment vertical="top" wrapText="1"/>
    </xf>
    <xf numFmtId="1" fontId="9" fillId="5" borderId="0" xfId="60" applyNumberFormat="1" applyFont="1" applyFill="1" applyBorder="1" applyAlignment="1">
      <alignment horizontal="center" vertical="top" wrapText="1"/>
    </xf>
    <xf numFmtId="4" fontId="9" fillId="5" borderId="0" xfId="60" applyNumberFormat="1" applyFont="1" applyFill="1" applyBorder="1" applyAlignment="1">
      <alignment horizontal="right" vertical="top" wrapText="1"/>
    </xf>
    <xf numFmtId="0" fontId="14" fillId="0" borderId="0" xfId="60" applyFont="1" applyBorder="1" applyAlignment="1">
      <alignment horizontal="left" vertical="top" wrapText="1"/>
    </xf>
    <xf numFmtId="0" fontId="14" fillId="0" borderId="0" xfId="60" applyFont="1" applyBorder="1" applyAlignment="1">
      <alignment horizontal="center" vertical="top" wrapText="1"/>
    </xf>
    <xf numFmtId="4" fontId="14" fillId="0" borderId="0" xfId="60" applyNumberFormat="1" applyFont="1" applyBorder="1" applyAlignment="1">
      <alignment horizontal="right" vertical="top" wrapText="1"/>
    </xf>
    <xf numFmtId="4" fontId="9" fillId="0" borderId="0" xfId="60" applyNumberFormat="1" applyFont="1" applyFill="1" applyBorder="1" applyAlignment="1">
      <alignment horizontal="right" vertical="top" wrapText="1"/>
    </xf>
    <xf numFmtId="4" fontId="2" fillId="0" borderId="0" xfId="60" applyNumberFormat="1" applyFont="1" applyAlignment="1">
      <alignment vertical="top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0" fontId="9" fillId="0" borderId="0" xfId="60" applyFont="1" applyAlignment="1">
      <alignment horizontal="center" vertical="top" wrapText="1"/>
    </xf>
    <xf numFmtId="0" fontId="9" fillId="0" borderId="0" xfId="60" applyFont="1" applyBorder="1" applyAlignment="1">
      <alignment horizontal="center" vertical="top" wrapText="1"/>
    </xf>
    <xf numFmtId="0" fontId="9" fillId="5" borderId="3" xfId="60" applyFont="1" applyFill="1" applyBorder="1" applyAlignment="1">
      <alignment horizontal="center" vertical="top" wrapText="1"/>
    </xf>
    <xf numFmtId="0" fontId="9" fillId="5" borderId="4" xfId="60" applyFont="1" applyFill="1" applyBorder="1" applyAlignment="1">
      <alignment horizontal="center" vertical="top" wrapText="1"/>
    </xf>
    <xf numFmtId="49" fontId="17" fillId="0" borderId="0" xfId="0" applyNumberFormat="1" applyFont="1" applyFill="1" applyAlignment="1">
      <alignment horizontal="right" vertical="top"/>
    </xf>
    <xf numFmtId="4" fontId="18" fillId="0" borderId="0" xfId="0" applyNumberFormat="1" applyFont="1" applyFill="1" applyAlignment="1">
      <alignment horizontal="right" vertical="top"/>
    </xf>
    <xf numFmtId="4" fontId="9" fillId="0" borderId="0" xfId="0" applyNumberFormat="1" applyFont="1" applyFill="1" applyBorder="1" applyAlignment="1">
      <alignment horizontal="right" vertical="top"/>
    </xf>
    <xf numFmtId="0" fontId="10" fillId="0" borderId="0" xfId="0" applyFont="1" applyBorder="1" applyAlignment="1">
      <alignment horizontal="center" vertical="top" wrapText="1"/>
    </xf>
    <xf numFmtId="49" fontId="10" fillId="0" borderId="0" xfId="0" applyNumberFormat="1" applyFont="1" applyFill="1" applyAlignment="1">
      <alignment horizontal="right" vertical="top"/>
    </xf>
    <xf numFmtId="4" fontId="10" fillId="0" borderId="0" xfId="0" applyNumberFormat="1" applyFont="1" applyFill="1" applyAlignment="1">
      <alignment horizontal="right" vertical="top"/>
    </xf>
    <xf numFmtId="49" fontId="19" fillId="0" borderId="0" xfId="0" applyNumberFormat="1" applyFont="1" applyFill="1" applyAlignment="1">
      <alignment horizontal="right" vertical="top"/>
    </xf>
    <xf numFmtId="4" fontId="20" fillId="0" borderId="0" xfId="0" applyNumberFormat="1" applyFont="1" applyFill="1" applyAlignment="1">
      <alignment horizontal="right" vertical="top"/>
    </xf>
    <xf numFmtId="0" fontId="10" fillId="0" borderId="0" xfId="0" applyFont="1" applyBorder="1" applyAlignment="1">
      <alignment horizontal="right" vertical="center" wrapText="1"/>
    </xf>
    <xf numFmtId="0" fontId="10" fillId="0" borderId="3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164" fontId="10" fillId="0" borderId="1" xfId="0" applyNumberFormat="1" applyFont="1" applyFill="1" applyBorder="1" applyAlignment="1">
      <alignment horizontal="center" vertical="top"/>
    </xf>
    <xf numFmtId="0" fontId="10" fillId="0" borderId="1" xfId="0" applyFont="1" applyBorder="1" applyAlignment="1">
      <alignment horizontal="center" vertical="center" wrapText="1"/>
    </xf>
    <xf numFmtId="4" fontId="11" fillId="0" borderId="7" xfId="0" applyNumberFormat="1" applyFont="1" applyFill="1" applyBorder="1" applyAlignment="1">
      <alignment horizontal="right" vertical="top"/>
    </xf>
    <xf numFmtId="4" fontId="11" fillId="0" borderId="8" xfId="0" applyNumberFormat="1" applyFont="1" applyFill="1" applyBorder="1" applyAlignment="1">
      <alignment horizontal="right" vertical="top"/>
    </xf>
    <xf numFmtId="4" fontId="21" fillId="0" borderId="8" xfId="0" applyNumberFormat="1" applyFont="1" applyFill="1" applyBorder="1" applyAlignment="1">
      <alignment horizontal="right" vertical="top"/>
    </xf>
    <xf numFmtId="4" fontId="22" fillId="0" borderId="8" xfId="0" applyNumberFormat="1" applyFont="1" applyFill="1" applyBorder="1" applyAlignment="1">
      <alignment horizontal="right" vertical="top"/>
    </xf>
    <xf numFmtId="4" fontId="10" fillId="2" borderId="9" xfId="0" applyNumberFormat="1" applyFont="1" applyFill="1" applyBorder="1" applyAlignment="1">
      <alignment horizontal="right" vertical="top"/>
    </xf>
    <xf numFmtId="4" fontId="10" fillId="2" borderId="1" xfId="0" applyNumberFormat="1" applyFont="1" applyFill="1" applyBorder="1" applyAlignment="1">
      <alignment horizontal="right" vertical="top"/>
    </xf>
    <xf numFmtId="4" fontId="10" fillId="3" borderId="9" xfId="0" applyNumberFormat="1" applyFont="1" applyFill="1" applyBorder="1" applyAlignment="1">
      <alignment horizontal="right" vertical="top"/>
    </xf>
    <xf numFmtId="4" fontId="10" fillId="3" borderId="1" xfId="0" applyNumberFormat="1" applyFont="1" applyFill="1" applyBorder="1" applyAlignment="1">
      <alignment horizontal="right" vertical="top"/>
    </xf>
    <xf numFmtId="4" fontId="10" fillId="0" borderId="9" xfId="0" applyNumberFormat="1" applyFont="1" applyFill="1" applyBorder="1" applyAlignment="1">
      <alignment horizontal="right" vertical="top"/>
    </xf>
    <xf numFmtId="4" fontId="10" fillId="0" borderId="1" xfId="0" applyNumberFormat="1" applyFont="1" applyFill="1" applyBorder="1" applyAlignment="1">
      <alignment horizontal="right" vertical="top"/>
    </xf>
    <xf numFmtId="4" fontId="10" fillId="4" borderId="9" xfId="0" applyNumberFormat="1" applyFont="1" applyFill="1" applyBorder="1" applyAlignment="1">
      <alignment horizontal="right" vertical="top"/>
    </xf>
    <xf numFmtId="4" fontId="10" fillId="4" borderId="1" xfId="0" applyNumberFormat="1" applyFont="1" applyFill="1" applyBorder="1" applyAlignment="1">
      <alignment horizontal="right" vertical="top"/>
    </xf>
    <xf numFmtId="4" fontId="11" fillId="0" borderId="9" xfId="0" applyNumberFormat="1" applyFont="1" applyFill="1" applyBorder="1" applyAlignment="1">
      <alignment horizontal="right" vertical="top"/>
    </xf>
    <xf numFmtId="4" fontId="11" fillId="0" borderId="1" xfId="0" applyNumberFormat="1" applyFont="1" applyFill="1" applyBorder="1" applyAlignment="1">
      <alignment horizontal="right" vertical="top"/>
    </xf>
    <xf numFmtId="4" fontId="10" fillId="5" borderId="9" xfId="0" applyNumberFormat="1" applyFont="1" applyFill="1" applyBorder="1" applyAlignment="1">
      <alignment horizontal="right" vertical="top"/>
    </xf>
    <xf numFmtId="4" fontId="10" fillId="5" borderId="1" xfId="0" applyNumberFormat="1" applyFont="1" applyFill="1" applyBorder="1" applyAlignment="1">
      <alignment horizontal="right" vertical="top"/>
    </xf>
    <xf numFmtId="4" fontId="10" fillId="5" borderId="9" xfId="0" applyNumberFormat="1" applyFont="1" applyFill="1" applyBorder="1" applyAlignment="1">
      <alignment horizontal="right" vertical="top" wrapText="1"/>
    </xf>
    <xf numFmtId="4" fontId="10" fillId="5" borderId="1" xfId="0" applyNumberFormat="1" applyFont="1" applyFill="1" applyBorder="1" applyAlignment="1">
      <alignment horizontal="right" vertical="top" wrapText="1"/>
    </xf>
    <xf numFmtId="0" fontId="10" fillId="0" borderId="0" xfId="154" applyFont="1" applyBorder="1" applyAlignment="1">
      <alignment vertical="top" wrapText="1"/>
    </xf>
    <xf numFmtId="0" fontId="10" fillId="0" borderId="0" xfId="154" applyFont="1" applyFill="1" applyBorder="1" applyAlignment="1">
      <alignment vertical="top" wrapText="1"/>
    </xf>
    <xf numFmtId="166" fontId="11" fillId="5" borderId="9" xfId="0" applyNumberFormat="1" applyFont="1" applyFill="1" applyBorder="1" applyAlignment="1">
      <alignment horizontal="right" vertical="top"/>
    </xf>
    <xf numFmtId="166" fontId="11" fillId="5" borderId="1" xfId="0" applyNumberFormat="1" applyFont="1" applyFill="1" applyBorder="1" applyAlignment="1">
      <alignment horizontal="right" vertical="top"/>
    </xf>
    <xf numFmtId="166" fontId="10" fillId="5" borderId="9" xfId="0" applyNumberFormat="1" applyFont="1" applyFill="1" applyBorder="1" applyAlignment="1">
      <alignment horizontal="right" vertical="top"/>
    </xf>
    <xf numFmtId="166" fontId="10" fillId="5" borderId="1" xfId="0" applyNumberFormat="1" applyFont="1" applyFill="1" applyBorder="1" applyAlignment="1">
      <alignment horizontal="right" vertical="top"/>
    </xf>
    <xf numFmtId="166" fontId="10" fillId="0" borderId="9" xfId="0" applyNumberFormat="1" applyFont="1" applyFill="1" applyBorder="1" applyAlignment="1">
      <alignment horizontal="right" vertical="top"/>
    </xf>
    <xf numFmtId="166" fontId="10" fillId="0" borderId="1" xfId="0" applyNumberFormat="1" applyFont="1" applyFill="1" applyBorder="1" applyAlignment="1">
      <alignment horizontal="right" vertical="top"/>
    </xf>
    <xf numFmtId="166" fontId="10" fillId="0" borderId="9" xfId="0" applyNumberFormat="1" applyFont="1" applyFill="1" applyBorder="1" applyAlignment="1">
      <alignment vertical="top"/>
    </xf>
    <xf numFmtId="166" fontId="10" fillId="0" borderId="1" xfId="0" applyNumberFormat="1" applyFont="1" applyFill="1" applyBorder="1" applyAlignment="1">
      <alignment vertical="top"/>
    </xf>
    <xf numFmtId="49" fontId="10" fillId="0" borderId="0" xfId="154" applyNumberFormat="1" applyFont="1" applyFill="1" applyBorder="1" applyAlignment="1">
      <alignment horizontal="center" vertical="top"/>
    </xf>
    <xf numFmtId="4" fontId="10" fillId="3" borderId="10" xfId="0" applyNumberFormat="1" applyFont="1" applyFill="1" applyBorder="1" applyAlignment="1">
      <alignment horizontal="right" vertical="top"/>
    </xf>
    <xf numFmtId="4" fontId="10" fillId="3" borderId="3" xfId="0" applyNumberFormat="1" applyFont="1" applyFill="1" applyBorder="1" applyAlignment="1">
      <alignment horizontal="right" vertical="top"/>
    </xf>
    <xf numFmtId="4" fontId="10" fillId="5" borderId="9" xfId="1" applyNumberFormat="1" applyFont="1" applyFill="1" applyBorder="1" applyAlignment="1">
      <alignment horizontal="right" vertical="top"/>
    </xf>
    <xf numFmtId="4" fontId="10" fillId="5" borderId="1" xfId="1" applyNumberFormat="1" applyFont="1" applyFill="1" applyBorder="1" applyAlignment="1">
      <alignment horizontal="right" vertical="top"/>
    </xf>
    <xf numFmtId="4" fontId="10" fillId="5" borderId="11" xfId="0" applyNumberFormat="1" applyFont="1" applyFill="1" applyBorder="1" applyAlignment="1">
      <alignment horizontal="right" vertical="top"/>
    </xf>
    <xf numFmtId="4" fontId="10" fillId="5" borderId="4" xfId="0" applyNumberFormat="1" applyFont="1" applyFill="1" applyBorder="1" applyAlignment="1">
      <alignment horizontal="right" vertical="top"/>
    </xf>
    <xf numFmtId="4" fontId="10" fillId="0" borderId="9" xfId="0" applyNumberFormat="1" applyFont="1" applyFill="1" applyBorder="1" applyAlignment="1">
      <alignment vertical="top"/>
    </xf>
    <xf numFmtId="4" fontId="10" fillId="0" borderId="1" xfId="0" applyNumberFormat="1" applyFont="1" applyFill="1" applyBorder="1" applyAlignment="1">
      <alignment vertical="top"/>
    </xf>
    <xf numFmtId="4" fontId="11" fillId="5" borderId="9" xfId="0" applyNumberFormat="1" applyFont="1" applyFill="1" applyBorder="1" applyAlignment="1">
      <alignment horizontal="right" vertical="top"/>
    </xf>
    <xf numFmtId="4" fontId="11" fillId="5" borderId="1" xfId="0" applyNumberFormat="1" applyFont="1" applyFill="1" applyBorder="1" applyAlignment="1">
      <alignment horizontal="right" vertical="top"/>
    </xf>
    <xf numFmtId="4" fontId="10" fillId="0" borderId="10" xfId="0" applyNumberFormat="1" applyFont="1" applyFill="1" applyBorder="1" applyAlignment="1">
      <alignment horizontal="right" vertical="top"/>
    </xf>
    <xf numFmtId="4" fontId="10" fillId="0" borderId="3" xfId="0" applyNumberFormat="1" applyFont="1" applyFill="1" applyBorder="1" applyAlignment="1">
      <alignment horizontal="right" vertical="top"/>
    </xf>
    <xf numFmtId="4" fontId="10" fillId="0" borderId="11" xfId="0" applyNumberFormat="1" applyFont="1" applyFill="1" applyBorder="1" applyAlignment="1">
      <alignment horizontal="right" vertical="top"/>
    </xf>
    <xf numFmtId="4" fontId="10" fillId="0" borderId="4" xfId="0" applyNumberFormat="1" applyFont="1" applyFill="1" applyBorder="1" applyAlignment="1">
      <alignment horizontal="right" vertical="top"/>
    </xf>
    <xf numFmtId="4" fontId="10" fillId="3" borderId="11" xfId="0" applyNumberFormat="1" applyFont="1" applyFill="1" applyBorder="1" applyAlignment="1">
      <alignment horizontal="right" vertical="top"/>
    </xf>
    <xf numFmtId="4" fontId="10" fillId="3" borderId="4" xfId="0" applyNumberFormat="1" applyFont="1" applyFill="1" applyBorder="1" applyAlignment="1">
      <alignment horizontal="right" vertical="top"/>
    </xf>
    <xf numFmtId="4" fontId="10" fillId="0" borderId="9" xfId="0" applyNumberFormat="1" applyFont="1" applyFill="1" applyBorder="1" applyAlignment="1">
      <alignment horizontal="right" vertical="top" wrapText="1"/>
    </xf>
    <xf numFmtId="4" fontId="10" fillId="0" borderId="1" xfId="0" applyNumberFormat="1" applyFont="1" applyFill="1" applyBorder="1" applyAlignment="1">
      <alignment horizontal="right" vertical="top" wrapText="1"/>
    </xf>
    <xf numFmtId="4" fontId="10" fillId="9" borderId="9" xfId="0" applyNumberFormat="1" applyFont="1" applyFill="1" applyBorder="1" applyAlignment="1">
      <alignment horizontal="right" vertical="top"/>
    </xf>
    <xf numFmtId="4" fontId="10" fillId="9" borderId="1" xfId="0" applyNumberFormat="1" applyFont="1" applyFill="1" applyBorder="1" applyAlignment="1">
      <alignment horizontal="right" vertical="top"/>
    </xf>
    <xf numFmtId="4" fontId="10" fillId="0" borderId="9" xfId="1" applyNumberFormat="1" applyFont="1" applyFill="1" applyBorder="1" applyAlignment="1">
      <alignment horizontal="right" vertical="top"/>
    </xf>
    <xf numFmtId="4" fontId="10" fillId="0" borderId="1" xfId="1" applyNumberFormat="1" applyFont="1" applyFill="1" applyBorder="1" applyAlignment="1">
      <alignment horizontal="right" vertical="top"/>
    </xf>
    <xf numFmtId="4" fontId="21" fillId="0" borderId="0" xfId="0" applyNumberFormat="1" applyFont="1" applyFill="1" applyBorder="1" applyAlignment="1">
      <alignment horizontal="right" vertical="top"/>
    </xf>
    <xf numFmtId="4" fontId="22" fillId="0" borderId="0" xfId="0" applyNumberFormat="1" applyFont="1" applyFill="1" applyBorder="1" applyAlignment="1">
      <alignment horizontal="right" vertical="top"/>
    </xf>
    <xf numFmtId="164" fontId="9" fillId="0" borderId="0" xfId="0" applyNumberFormat="1" applyFont="1" applyFill="1" applyAlignment="1"/>
    <xf numFmtId="4" fontId="10" fillId="4" borderId="0" xfId="0" applyNumberFormat="1" applyFont="1" applyFill="1" applyBorder="1" applyAlignment="1">
      <alignment vertical="top"/>
    </xf>
    <xf numFmtId="164" fontId="10" fillId="4" borderId="0" xfId="0" applyNumberFormat="1" applyFont="1" applyFill="1" applyAlignment="1">
      <alignment vertical="top"/>
    </xf>
    <xf numFmtId="4" fontId="10" fillId="4" borderId="0" xfId="0" applyNumberFormat="1" applyFont="1" applyFill="1" applyAlignment="1">
      <alignment vertical="top"/>
    </xf>
    <xf numFmtId="164" fontId="19" fillId="4" borderId="0" xfId="0" applyNumberFormat="1" applyFont="1" applyFill="1" applyAlignment="1">
      <alignment vertical="top"/>
    </xf>
    <xf numFmtId="4" fontId="20" fillId="4" borderId="0" xfId="0" applyNumberFormat="1" applyFont="1" applyFill="1" applyAlignment="1">
      <alignment vertical="top"/>
    </xf>
    <xf numFmtId="0" fontId="9" fillId="0" borderId="0" xfId="155" applyFont="1" applyAlignment="1">
      <alignment horizontal="center" vertical="top" wrapText="1"/>
    </xf>
    <xf numFmtId="0" fontId="1" fillId="0" borderId="0" xfId="155" applyFont="1" applyAlignment="1">
      <alignment vertical="top"/>
    </xf>
    <xf numFmtId="0" fontId="9" fillId="0" borderId="0" xfId="155" applyFont="1" applyBorder="1" applyAlignment="1">
      <alignment horizontal="center" vertical="top" wrapText="1"/>
    </xf>
    <xf numFmtId="0" fontId="15" fillId="0" borderId="0" xfId="155" applyFont="1" applyAlignment="1">
      <alignment vertical="top"/>
    </xf>
    <xf numFmtId="0" fontId="9" fillId="0" borderId="0" xfId="155" applyFont="1" applyAlignment="1">
      <alignment horizontal="center" vertical="top" wrapText="1"/>
    </xf>
    <xf numFmtId="0" fontId="10" fillId="0" borderId="0" xfId="155" applyFont="1" applyBorder="1" applyAlignment="1">
      <alignment horizontal="right" vertical="top" wrapText="1"/>
    </xf>
    <xf numFmtId="0" fontId="9" fillId="0" borderId="3" xfId="155" applyFont="1" applyBorder="1" applyAlignment="1">
      <alignment horizontal="center" vertical="top" wrapText="1"/>
    </xf>
    <xf numFmtId="0" fontId="9" fillId="5" borderId="3" xfId="155" applyFont="1" applyFill="1" applyBorder="1" applyAlignment="1">
      <alignment horizontal="center" vertical="top" wrapText="1"/>
    </xf>
    <xf numFmtId="0" fontId="9" fillId="0" borderId="1" xfId="155" applyFont="1" applyBorder="1" applyAlignment="1">
      <alignment horizontal="center" vertical="top" wrapText="1"/>
    </xf>
    <xf numFmtId="0" fontId="9" fillId="0" borderId="4" xfId="155" applyFont="1" applyBorder="1" applyAlignment="1">
      <alignment horizontal="center" vertical="top" wrapText="1"/>
    </xf>
    <xf numFmtId="0" fontId="9" fillId="5" borderId="4" xfId="155" applyFont="1" applyFill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1" xfId="155" applyFont="1" applyBorder="1" applyAlignment="1">
      <alignment horizontal="center" vertical="top" wrapText="1"/>
    </xf>
    <xf numFmtId="0" fontId="9" fillId="5" borderId="5" xfId="155" applyFont="1" applyFill="1" applyBorder="1" applyAlignment="1">
      <alignment horizontal="center" vertical="top" wrapText="1"/>
    </xf>
    <xf numFmtId="0" fontId="9" fillId="0" borderId="0" xfId="155" applyFont="1" applyBorder="1" applyAlignment="1">
      <alignment horizontal="left" vertical="top" wrapText="1"/>
    </xf>
    <xf numFmtId="4" fontId="9" fillId="5" borderId="0" xfId="155" applyNumberFormat="1" applyFont="1" applyFill="1" applyBorder="1" applyAlignment="1">
      <alignment vertical="top" wrapText="1"/>
    </xf>
    <xf numFmtId="4" fontId="9" fillId="5" borderId="0" xfId="155" applyNumberFormat="1" applyFont="1" applyFill="1" applyBorder="1" applyAlignment="1">
      <alignment horizontal="right" vertical="top" wrapText="1"/>
    </xf>
    <xf numFmtId="0" fontId="9" fillId="0" borderId="0" xfId="155" applyFont="1" applyBorder="1" applyAlignment="1">
      <alignment horizontal="center" vertical="top" wrapText="1"/>
    </xf>
    <xf numFmtId="4" fontId="9" fillId="0" borderId="0" xfId="155" applyNumberFormat="1" applyFont="1" applyBorder="1" applyAlignment="1">
      <alignment horizontal="right" vertical="top" wrapText="1"/>
    </xf>
    <xf numFmtId="0" fontId="14" fillId="0" borderId="0" xfId="155" applyFont="1" applyBorder="1" applyAlignment="1">
      <alignment horizontal="left" vertical="top" wrapText="1"/>
    </xf>
    <xf numFmtId="0" fontId="14" fillId="0" borderId="0" xfId="155" applyFont="1" applyBorder="1" applyAlignment="1">
      <alignment horizontal="center" vertical="top" wrapText="1"/>
    </xf>
    <xf numFmtId="4" fontId="14" fillId="0" borderId="0" xfId="155" applyNumberFormat="1" applyFont="1" applyBorder="1" applyAlignment="1">
      <alignment horizontal="right" vertical="top" wrapText="1"/>
    </xf>
    <xf numFmtId="0" fontId="16" fillId="0" borderId="0" xfId="155" applyFont="1" applyAlignment="1">
      <alignment vertical="top"/>
    </xf>
    <xf numFmtId="4" fontId="1" fillId="0" borderId="0" xfId="155" applyNumberFormat="1" applyFont="1" applyAlignment="1">
      <alignment vertical="top"/>
    </xf>
    <xf numFmtId="4" fontId="23" fillId="0" borderId="0" xfId="0" applyNumberFormat="1" applyFont="1" applyFill="1" applyAlignment="1">
      <alignment horizontal="left" vertical="top"/>
    </xf>
    <xf numFmtId="0" fontId="24" fillId="0" borderId="0" xfId="0" applyFont="1" applyFill="1" applyBorder="1" applyAlignment="1">
      <alignment vertical="top"/>
    </xf>
    <xf numFmtId="4" fontId="23" fillId="5" borderId="0" xfId="0" applyNumberFormat="1" applyFont="1" applyFill="1" applyBorder="1" applyAlignment="1">
      <alignment horizontal="right" vertical="top"/>
    </xf>
    <xf numFmtId="4" fontId="25" fillId="0" borderId="0" xfId="3" applyNumberFormat="1" applyFont="1" applyFill="1" applyBorder="1" applyAlignment="1" applyProtection="1">
      <alignment horizontal="right" vertical="top"/>
      <protection hidden="1"/>
    </xf>
    <xf numFmtId="4" fontId="25" fillId="0" borderId="0" xfId="0" applyNumberFormat="1" applyFont="1" applyFill="1" applyBorder="1" applyAlignment="1">
      <alignment horizontal="right"/>
    </xf>
    <xf numFmtId="0" fontId="23" fillId="4" borderId="0" xfId="0" applyFont="1" applyFill="1"/>
    <xf numFmtId="0" fontId="23" fillId="0" borderId="0" xfId="0" applyFont="1" applyFill="1"/>
    <xf numFmtId="4" fontId="23" fillId="0" borderId="0" xfId="0" applyNumberFormat="1" applyFont="1" applyAlignment="1">
      <alignment horizontal="right" vertical="top"/>
    </xf>
    <xf numFmtId="49" fontId="23" fillId="0" borderId="0" xfId="0" applyNumberFormat="1" applyFont="1" applyFill="1" applyAlignment="1">
      <alignment horizontal="right" vertical="top"/>
    </xf>
    <xf numFmtId="49" fontId="23" fillId="0" borderId="0" xfId="0" applyNumberFormat="1" applyFont="1" applyFill="1" applyAlignment="1">
      <alignment horizontal="center" vertical="top"/>
    </xf>
    <xf numFmtId="49" fontId="23" fillId="0" borderId="0" xfId="0" applyNumberFormat="1" applyFont="1" applyFill="1" applyBorder="1" applyAlignment="1">
      <alignment horizontal="center" vertical="top"/>
    </xf>
    <xf numFmtId="49" fontId="23" fillId="0" borderId="0" xfId="0" applyNumberFormat="1" applyFont="1" applyFill="1" applyBorder="1" applyAlignment="1">
      <alignment horizontal="center" vertical="top" wrapText="1"/>
    </xf>
    <xf numFmtId="4" fontId="23" fillId="0" borderId="0" xfId="0" applyNumberFormat="1" applyFont="1" applyFill="1" applyBorder="1" applyAlignment="1">
      <alignment horizontal="right" vertical="top" wrapText="1"/>
    </xf>
    <xf numFmtId="164" fontId="23" fillId="4" borderId="0" xfId="0" applyNumberFormat="1" applyFont="1" applyFill="1" applyAlignment="1"/>
    <xf numFmtId="4" fontId="23" fillId="0" borderId="0" xfId="0" applyNumberFormat="1" applyFont="1" applyFill="1" applyAlignment="1">
      <alignment horizontal="right" vertical="top"/>
    </xf>
    <xf numFmtId="168" fontId="23" fillId="0" borderId="0" xfId="3" applyNumberFormat="1" applyFont="1" applyFill="1" applyBorder="1" applyAlignment="1" applyProtection="1">
      <alignment horizontal="right" vertical="top"/>
      <protection hidden="1"/>
    </xf>
  </cellXfs>
  <cellStyles count="156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8"/>
    <cellStyle name="Обычный 15" xfId="9"/>
    <cellStyle name="Обычный 16" xfId="10"/>
    <cellStyle name="Обычный 17" xfId="11"/>
    <cellStyle name="Обычный 2" xfId="12"/>
    <cellStyle name="Обычный 2 10" xfId="13"/>
    <cellStyle name="Обычный 2 100" xfId="61"/>
    <cellStyle name="Обычный 2 101" xfId="62"/>
    <cellStyle name="Обычный 2 102" xfId="14"/>
    <cellStyle name="Обычный 2 103" xfId="63"/>
    <cellStyle name="Обычный 2 104" xfId="64"/>
    <cellStyle name="Обычный 2 105" xfId="65"/>
    <cellStyle name="Обычный 2 106" xfId="15"/>
    <cellStyle name="Обычный 2 107" xfId="66"/>
    <cellStyle name="Обычный 2 108" xfId="67"/>
    <cellStyle name="Обычный 2 109" xfId="68"/>
    <cellStyle name="Обычный 2 11" xfId="69"/>
    <cellStyle name="Обычный 2 110" xfId="70"/>
    <cellStyle name="Обычный 2 111" xfId="71"/>
    <cellStyle name="Обычный 2 112" xfId="72"/>
    <cellStyle name="Обычный 2 12" xfId="73"/>
    <cellStyle name="Обычный 2 13" xfId="74"/>
    <cellStyle name="Обычный 2 14" xfId="75"/>
    <cellStyle name="Обычный 2 15" xfId="76"/>
    <cellStyle name="Обычный 2 16" xfId="77"/>
    <cellStyle name="Обычный 2 17" xfId="16"/>
    <cellStyle name="Обычный 2 18" xfId="78"/>
    <cellStyle name="Обычный 2 19" xfId="79"/>
    <cellStyle name="Обычный 2 2" xfId="17"/>
    <cellStyle name="Обычный 2 2 2" xfId="18"/>
    <cellStyle name="Обычный 2 2 2 2" xfId="19"/>
    <cellStyle name="Обычный 2 2 3" xfId="80"/>
    <cellStyle name="Обычный 2 20" xfId="20"/>
    <cellStyle name="Обычный 2 21" xfId="81"/>
    <cellStyle name="Обычный 2 22" xfId="21"/>
    <cellStyle name="Обычный 2 23" xfId="82"/>
    <cellStyle name="Обычный 2 24" xfId="22"/>
    <cellStyle name="Обычный 2 25" xfId="23"/>
    <cellStyle name="Обычный 2 26" xfId="83"/>
    <cellStyle name="Обычный 2 27" xfId="84"/>
    <cellStyle name="Обычный 2 28" xfId="85"/>
    <cellStyle name="Обычный 2 29" xfId="86"/>
    <cellStyle name="Обычный 2 3" xfId="24"/>
    <cellStyle name="Обычный 2 3 2" xfId="25"/>
    <cellStyle name="Обычный 2 30" xfId="87"/>
    <cellStyle name="Обычный 2 31" xfId="88"/>
    <cellStyle name="Обычный 2 32" xfId="89"/>
    <cellStyle name="Обычный 2 33" xfId="90"/>
    <cellStyle name="Обычный 2 34" xfId="91"/>
    <cellStyle name="Обычный 2 35" xfId="92"/>
    <cellStyle name="Обычный 2 36" xfId="93"/>
    <cellStyle name="Обычный 2 37" xfId="94"/>
    <cellStyle name="Обычный 2 38" xfId="95"/>
    <cellStyle name="Обычный 2 39" xfId="96"/>
    <cellStyle name="Обычный 2 4" xfId="26"/>
    <cellStyle name="Обычный 2 4 2" xfId="27"/>
    <cellStyle name="Обычный 2 4 3" xfId="28"/>
    <cellStyle name="Обычный 2 4 4" xfId="29"/>
    <cellStyle name="Обычный 2 4 5 2" xfId="2"/>
    <cellStyle name="Обычный 2 4 5 2 2" xfId="154"/>
    <cellStyle name="Обычный 2 40" xfId="97"/>
    <cellStyle name="Обычный 2 41" xfId="98"/>
    <cellStyle name="Обычный 2 42" xfId="99"/>
    <cellStyle name="Обычный 2 43" xfId="100"/>
    <cellStyle name="Обычный 2 44" xfId="101"/>
    <cellStyle name="Обычный 2 45" xfId="102"/>
    <cellStyle name="Обычный 2 46" xfId="103"/>
    <cellStyle name="Обычный 2 47" xfId="104"/>
    <cellStyle name="Обычный 2 48" xfId="105"/>
    <cellStyle name="Обычный 2 49" xfId="106"/>
    <cellStyle name="Обычный 2 5" xfId="30"/>
    <cellStyle name="Обычный 2 5 2" xfId="31"/>
    <cellStyle name="Обычный 2 5 3" xfId="32"/>
    <cellStyle name="Обычный 2 50" xfId="107"/>
    <cellStyle name="Обычный 2 51" xfId="108"/>
    <cellStyle name="Обычный 2 52" xfId="109"/>
    <cellStyle name="Обычный 2 53" xfId="110"/>
    <cellStyle name="Обычный 2 54" xfId="111"/>
    <cellStyle name="Обычный 2 55" xfId="112"/>
    <cellStyle name="Обычный 2 56" xfId="113"/>
    <cellStyle name="Обычный 2 57" xfId="114"/>
    <cellStyle name="Обычный 2 58" xfId="115"/>
    <cellStyle name="Обычный 2 59" xfId="116"/>
    <cellStyle name="Обычный 2 6" xfId="33"/>
    <cellStyle name="Обычный 2 60" xfId="117"/>
    <cellStyle name="Обычный 2 61" xfId="118"/>
    <cellStyle name="Обычный 2 62" xfId="119"/>
    <cellStyle name="Обычный 2 63" xfId="120"/>
    <cellStyle name="Обычный 2 64" xfId="121"/>
    <cellStyle name="Обычный 2 65" xfId="122"/>
    <cellStyle name="Обычный 2 66" xfId="123"/>
    <cellStyle name="Обычный 2 67" xfId="124"/>
    <cellStyle name="Обычный 2 68" xfId="125"/>
    <cellStyle name="Обычный 2 69" xfId="126"/>
    <cellStyle name="Обычный 2 7" xfId="34"/>
    <cellStyle name="Обычный 2 70" xfId="127"/>
    <cellStyle name="Обычный 2 71" xfId="128"/>
    <cellStyle name="Обычный 2 72" xfId="129"/>
    <cellStyle name="Обычный 2 73" xfId="130"/>
    <cellStyle name="Обычный 2 74" xfId="131"/>
    <cellStyle name="Обычный 2 75" xfId="132"/>
    <cellStyle name="Обычный 2 76" xfId="133"/>
    <cellStyle name="Обычный 2 77" xfId="134"/>
    <cellStyle name="Обычный 2 78" xfId="135"/>
    <cellStyle name="Обычный 2 79" xfId="136"/>
    <cellStyle name="Обычный 2 8" xfId="35"/>
    <cellStyle name="Обычный 2 80" xfId="137"/>
    <cellStyle name="Обычный 2 81" xfId="138"/>
    <cellStyle name="Обычный 2 82" xfId="139"/>
    <cellStyle name="Обычный 2 83" xfId="140"/>
    <cellStyle name="Обычный 2 84" xfId="36"/>
    <cellStyle name="Обычный 2 85" xfId="141"/>
    <cellStyle name="Обычный 2 86" xfId="37"/>
    <cellStyle name="Обычный 2 87" xfId="142"/>
    <cellStyle name="Обычный 2 88" xfId="143"/>
    <cellStyle name="Обычный 2 89" xfId="144"/>
    <cellStyle name="Обычный 2 9" xfId="38"/>
    <cellStyle name="Обычный 2 90" xfId="145"/>
    <cellStyle name="Обычный 2 91" xfId="146"/>
    <cellStyle name="Обычный 2 92" xfId="147"/>
    <cellStyle name="Обычный 2 93" xfId="148"/>
    <cellStyle name="Обычный 2 94" xfId="149"/>
    <cellStyle name="Обычный 2 95" xfId="150"/>
    <cellStyle name="Обычный 2 96" xfId="151"/>
    <cellStyle name="Обычный 2 97" xfId="152"/>
    <cellStyle name="Обычный 2 98" xfId="39"/>
    <cellStyle name="Обычный 2 99" xfId="153"/>
    <cellStyle name="Обычный 3" xfId="40"/>
    <cellStyle name="Обычный 4" xfId="41"/>
    <cellStyle name="Обычный 4 2" xfId="42"/>
    <cellStyle name="Обычный 4 3" xfId="43"/>
    <cellStyle name="Обычный 5" xfId="44"/>
    <cellStyle name="Обычный 5 2" xfId="45"/>
    <cellStyle name="Обычный 5 2 2" xfId="60"/>
    <cellStyle name="Обычный 5 2 2 2" xfId="155"/>
    <cellStyle name="Обычный 5 3" xfId="46"/>
    <cellStyle name="Обычный 6" xfId="47"/>
    <cellStyle name="Обычный 6 2" xfId="48"/>
    <cellStyle name="Обычный 6 3" xfId="49"/>
    <cellStyle name="Обычный 7" xfId="50"/>
    <cellStyle name="Обычный 7 2" xfId="51"/>
    <cellStyle name="Обычный 7 3" xfId="52"/>
    <cellStyle name="Обычный 8" xfId="53"/>
    <cellStyle name="Обычный 9" xfId="54"/>
    <cellStyle name="Обычный_tmp" xfId="3"/>
    <cellStyle name="Финансовый" xfId="1" builtinId="3"/>
    <cellStyle name="Финансовый 2" xfId="55"/>
    <cellStyle name="Финансовый 2 2" xfId="56"/>
    <cellStyle name="Финансовый 3" xfId="57"/>
    <cellStyle name="Финансовый 3 2" xfId="58"/>
    <cellStyle name="Финансовый 3 3" xfId="5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Nikitina/AppData/Local/Microsoft/Windows/INetCache/Content.Outlook/HPW6RL6L/&#1087;&#1086;%20&#1089;&#1086;&#1089;&#1090;&#1086;&#1103;&#1085;&#1080;&#1102;%20&#1085;&#1072;%2031.03.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.Gomzina/AppData/Local/Microsoft/Windows/INetCache/Content.Outlook/44UBFNNE/&#1057;&#1041;&#1056;%20&#1085;&#1072;%202019-21%20&#1082;&#1072;&#1082;%20&#1074;%20&#1073;&#1102;&#1076;&#1078;&#1077;&#1090;&#1077;%20&#1073;&#1077;&#1079;%20&#1044;&#1080;&#105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ил. 1.1 СБР"/>
      <sheetName val="прил. 1.1 СБР (2)"/>
      <sheetName val="прил. 1.2 источники"/>
      <sheetName val="ИСТОЧНИКИ"/>
      <sheetName val="доходы ОБЩИЕ"/>
    </sheetNames>
    <sheetDataSet>
      <sheetData sheetId="0" refreshError="1"/>
      <sheetData sheetId="1" refreshError="1"/>
      <sheetData sheetId="2" refreshError="1"/>
      <sheetData sheetId="3">
        <row r="10">
          <cell r="B10">
            <v>0</v>
          </cell>
        </row>
      </sheetData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БА в тыс. руб."/>
      <sheetName val="БА в рублях"/>
      <sheetName val="БА в рублях (ред)"/>
      <sheetName val="БА в рублях (ред) (2)"/>
      <sheetName val="прил 1 БА в рублях (ред) (3)"/>
      <sheetName val="прил 1 БА по расх (2017)"/>
      <sheetName val="БА по источн (2019)"/>
      <sheetName val="КВР"/>
      <sheetName val="аппарат"/>
      <sheetName val="прил 2 БА по расх (2018-2019)"/>
      <sheetName val="БА источники (2020-2021"/>
      <sheetName val="исх АС БЮДЖЕТ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9">
          <cell r="A9" t="str">
            <v xml:space="preserve">Кредиты кредитных организаций в валюте Российской Федерации </v>
          </cell>
        </row>
        <row r="14">
          <cell r="A14" t="str">
            <v>Изменение остатков средств на счетах по учету средств бюджетов</v>
          </cell>
        </row>
      </sheetData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K1909"/>
  <sheetViews>
    <sheetView tabSelected="1" view="pageBreakPreview" topLeftCell="A1713" zoomScaleNormal="100" zoomScaleSheetLayoutView="100" workbookViewId="0">
      <selection activeCell="A1717" sqref="A1717:G1727"/>
    </sheetView>
  </sheetViews>
  <sheetFormatPr defaultColWidth="8.7265625" defaultRowHeight="12.75"/>
  <cols>
    <col min="1" max="1" width="35.90625" style="84" customWidth="1"/>
    <col min="2" max="2" width="5.26953125" style="85" customWidth="1"/>
    <col min="3" max="3" width="3.36328125" style="86" customWidth="1"/>
    <col min="4" max="4" width="3" style="86" customWidth="1"/>
    <col min="5" max="5" width="9.36328125" style="86" customWidth="1"/>
    <col min="6" max="6" width="4" style="86" customWidth="1"/>
    <col min="7" max="9" width="11.90625" style="87" customWidth="1"/>
    <col min="10" max="16384" width="8.7265625" style="65"/>
  </cols>
  <sheetData>
    <row r="1" spans="1:9" s="92" customFormat="1" ht="15.75">
      <c r="A1" s="88"/>
      <c r="B1" s="89"/>
      <c r="C1" s="90"/>
      <c r="D1" s="91"/>
      <c r="E1" s="91"/>
      <c r="F1" s="91"/>
      <c r="G1" s="1" t="s">
        <v>1022</v>
      </c>
      <c r="H1" s="89"/>
      <c r="I1" s="89"/>
    </row>
    <row r="2" spans="1:9" s="92" customFormat="1" ht="15.75">
      <c r="A2" s="88"/>
      <c r="B2" s="89"/>
      <c r="C2" s="90"/>
      <c r="D2" s="91"/>
      <c r="E2" s="91"/>
      <c r="F2" s="91"/>
      <c r="G2" s="1" t="s">
        <v>1002</v>
      </c>
      <c r="H2" s="89"/>
      <c r="I2" s="89"/>
    </row>
    <row r="3" spans="1:9" s="92" customFormat="1" ht="15.75">
      <c r="A3" s="88"/>
      <c r="B3" s="89"/>
      <c r="C3" s="90"/>
      <c r="D3" s="91"/>
      <c r="E3" s="91"/>
      <c r="F3" s="91"/>
      <c r="G3" s="1" t="s">
        <v>1003</v>
      </c>
      <c r="H3" s="89"/>
      <c r="I3" s="89"/>
    </row>
    <row r="4" spans="1:9" s="92" customFormat="1" ht="15.75">
      <c r="A4" s="88"/>
      <c r="B4" s="89"/>
      <c r="C4" s="90"/>
      <c r="D4" s="91"/>
      <c r="E4" s="91"/>
      <c r="F4" s="91"/>
      <c r="G4" s="1" t="s">
        <v>1004</v>
      </c>
      <c r="H4" s="89"/>
      <c r="I4" s="89"/>
    </row>
    <row r="5" spans="1:9" s="92" customFormat="1" ht="15.75">
      <c r="A5" s="88"/>
      <c r="B5" s="89"/>
      <c r="C5" s="90"/>
      <c r="D5" s="91"/>
      <c r="E5" s="91"/>
      <c r="F5" s="91"/>
      <c r="G5" s="1" t="s">
        <v>1007</v>
      </c>
      <c r="H5" s="89"/>
      <c r="I5" s="89"/>
    </row>
    <row r="6" spans="1:9" s="92" customFormat="1" ht="15.75">
      <c r="A6" s="88"/>
      <c r="B6" s="89"/>
      <c r="C6" s="90"/>
      <c r="D6" s="91"/>
      <c r="E6" s="91"/>
      <c r="F6" s="91"/>
      <c r="G6" s="1" t="s">
        <v>1005</v>
      </c>
      <c r="H6" s="89"/>
      <c r="I6" s="89"/>
    </row>
    <row r="7" spans="1:9" s="92" customFormat="1" ht="15.75">
      <c r="A7" s="88"/>
      <c r="B7" s="89"/>
      <c r="C7" s="90"/>
      <c r="D7" s="91"/>
      <c r="E7" s="91"/>
      <c r="F7" s="91"/>
      <c r="G7" s="1" t="s">
        <v>1006</v>
      </c>
      <c r="H7" s="89"/>
      <c r="I7" s="89"/>
    </row>
    <row r="8" spans="1:9" s="92" customFormat="1" ht="15.75">
      <c r="A8" s="88"/>
      <c r="B8" s="89"/>
      <c r="C8" s="90"/>
      <c r="D8" s="91"/>
      <c r="E8" s="91"/>
      <c r="F8" s="91"/>
      <c r="G8" s="2" t="s">
        <v>1008</v>
      </c>
      <c r="H8" s="89"/>
      <c r="I8" s="89"/>
    </row>
    <row r="9" spans="1:9" s="92" customFormat="1" ht="15.75">
      <c r="A9" s="88"/>
      <c r="B9" s="89"/>
      <c r="C9" s="90"/>
      <c r="D9" s="91"/>
      <c r="E9" s="91"/>
      <c r="F9" s="91"/>
      <c r="G9" s="89"/>
      <c r="H9" s="89"/>
      <c r="I9" s="89"/>
    </row>
    <row r="10" spans="1:9" s="92" customFormat="1" ht="15.75">
      <c r="A10" s="124" t="s">
        <v>1009</v>
      </c>
      <c r="B10" s="124"/>
      <c r="C10" s="124"/>
      <c r="D10" s="124"/>
      <c r="E10" s="124"/>
      <c r="F10" s="124"/>
      <c r="G10" s="124"/>
      <c r="H10" s="89"/>
      <c r="I10" s="89"/>
    </row>
    <row r="11" spans="1:9" s="92" customFormat="1" ht="15.75">
      <c r="A11" s="125" t="s">
        <v>1012</v>
      </c>
      <c r="B11" s="125"/>
      <c r="C11" s="125"/>
      <c r="D11" s="125"/>
      <c r="E11" s="125"/>
      <c r="F11" s="125"/>
      <c r="G11" s="125"/>
      <c r="H11" s="89"/>
      <c r="I11" s="89"/>
    </row>
    <row r="12" spans="1:9" s="92" customFormat="1" ht="15.75">
      <c r="A12" s="3"/>
      <c r="B12" s="3"/>
      <c r="C12" s="3"/>
      <c r="D12" s="3"/>
      <c r="E12" s="3"/>
      <c r="F12" s="3"/>
      <c r="G12" s="3"/>
      <c r="H12" s="89"/>
      <c r="I12" s="89"/>
    </row>
    <row r="13" spans="1:9" s="92" customFormat="1" ht="15.75">
      <c r="A13" s="125" t="s">
        <v>1010</v>
      </c>
      <c r="B13" s="125"/>
      <c r="C13" s="125"/>
      <c r="D13" s="125"/>
      <c r="E13" s="125"/>
      <c r="F13" s="125"/>
      <c r="G13" s="125"/>
      <c r="H13" s="89"/>
      <c r="I13" s="89"/>
    </row>
    <row r="14" spans="1:9" s="92" customFormat="1" ht="15.75">
      <c r="A14" s="125" t="s">
        <v>1011</v>
      </c>
      <c r="B14" s="125"/>
      <c r="C14" s="125"/>
      <c r="D14" s="125"/>
      <c r="E14" s="125"/>
      <c r="F14" s="125"/>
      <c r="G14" s="125"/>
      <c r="H14" s="89"/>
      <c r="I14" s="89"/>
    </row>
    <row r="15" spans="1:9" s="8" customFormat="1">
      <c r="A15" s="4"/>
      <c r="B15" s="5"/>
      <c r="C15" s="6"/>
      <c r="D15" s="7"/>
      <c r="E15" s="7"/>
      <c r="F15" s="7"/>
      <c r="G15" s="5"/>
      <c r="H15" s="5"/>
      <c r="I15" s="5"/>
    </row>
    <row r="16" spans="1:9" s="8" customFormat="1">
      <c r="A16" s="9"/>
      <c r="B16" s="9"/>
      <c r="C16" s="9"/>
      <c r="D16" s="9"/>
      <c r="E16" s="9"/>
      <c r="F16" s="10"/>
      <c r="G16" s="11" t="s">
        <v>1013</v>
      </c>
      <c r="H16" s="12"/>
      <c r="I16" s="12"/>
    </row>
    <row r="17" spans="1:9" s="8" customFormat="1" ht="31.15" customHeight="1">
      <c r="A17" s="126" t="s">
        <v>1014</v>
      </c>
      <c r="B17" s="126" t="s">
        <v>1015</v>
      </c>
      <c r="C17" s="126"/>
      <c r="D17" s="126"/>
      <c r="E17" s="126"/>
      <c r="F17" s="126"/>
      <c r="G17" s="126" t="s">
        <v>1016</v>
      </c>
      <c r="H17" s="12"/>
      <c r="I17" s="12"/>
    </row>
    <row r="18" spans="1:9" s="8" customFormat="1">
      <c r="A18" s="126"/>
      <c r="B18" s="13" t="s">
        <v>1017</v>
      </c>
      <c r="C18" s="13" t="s">
        <v>0</v>
      </c>
      <c r="D18" s="13" t="s">
        <v>1</v>
      </c>
      <c r="E18" s="13" t="s">
        <v>2</v>
      </c>
      <c r="F18" s="13" t="s">
        <v>3</v>
      </c>
      <c r="G18" s="126"/>
      <c r="H18" s="12"/>
      <c r="I18" s="12"/>
    </row>
    <row r="19" spans="1:9" s="8" customFormat="1">
      <c r="A19" s="14">
        <v>1</v>
      </c>
      <c r="B19" s="15">
        <v>2</v>
      </c>
      <c r="C19" s="15">
        <v>3</v>
      </c>
      <c r="D19" s="15" t="s">
        <v>4</v>
      </c>
      <c r="E19" s="15">
        <v>5</v>
      </c>
      <c r="F19" s="15">
        <v>6</v>
      </c>
      <c r="G19" s="15">
        <v>7</v>
      </c>
      <c r="H19" s="12"/>
      <c r="I19" s="12"/>
    </row>
    <row r="20" spans="1:9" s="20" customFormat="1">
      <c r="A20" s="16" t="s">
        <v>5</v>
      </c>
      <c r="B20" s="17" t="s">
        <v>6</v>
      </c>
      <c r="C20" s="18" t="s">
        <v>7</v>
      </c>
      <c r="D20" s="18" t="s">
        <v>7</v>
      </c>
      <c r="E20" s="18" t="s">
        <v>8</v>
      </c>
      <c r="F20" s="18" t="s">
        <v>9</v>
      </c>
      <c r="G20" s="19">
        <f>G21+G68</f>
        <v>60246870</v>
      </c>
      <c r="H20" s="19">
        <v>60246870</v>
      </c>
      <c r="I20" s="19">
        <f>G20-H20</f>
        <v>0</v>
      </c>
    </row>
    <row r="21" spans="1:9" s="20" customFormat="1">
      <c r="A21" s="21" t="s">
        <v>10</v>
      </c>
      <c r="B21" s="22" t="s">
        <v>6</v>
      </c>
      <c r="C21" s="23" t="s">
        <v>11</v>
      </c>
      <c r="D21" s="23" t="s">
        <v>7</v>
      </c>
      <c r="E21" s="23" t="s">
        <v>8</v>
      </c>
      <c r="F21" s="23" t="s">
        <v>9</v>
      </c>
      <c r="G21" s="24">
        <f>G22+G57</f>
        <v>53156370</v>
      </c>
      <c r="H21" s="24">
        <v>53156370</v>
      </c>
      <c r="I21" s="19">
        <f t="shared" ref="I21:I84" si="0">G21-H21</f>
        <v>0</v>
      </c>
    </row>
    <row r="22" spans="1:9" s="20" customFormat="1" ht="38.25">
      <c r="A22" s="25" t="s">
        <v>12</v>
      </c>
      <c r="B22" s="26" t="s">
        <v>6</v>
      </c>
      <c r="C22" s="27" t="s">
        <v>11</v>
      </c>
      <c r="D22" s="27" t="s">
        <v>13</v>
      </c>
      <c r="E22" s="27" t="s">
        <v>8</v>
      </c>
      <c r="F22" s="27" t="s">
        <v>9</v>
      </c>
      <c r="G22" s="28">
        <f t="shared" ref="G22" si="1">G23</f>
        <v>49156370</v>
      </c>
      <c r="H22" s="28">
        <v>49156370</v>
      </c>
      <c r="I22" s="19">
        <f t="shared" si="0"/>
        <v>0</v>
      </c>
    </row>
    <row r="23" spans="1:9" s="20" customFormat="1">
      <c r="A23" s="29" t="s">
        <v>14</v>
      </c>
      <c r="B23" s="30" t="s">
        <v>6</v>
      </c>
      <c r="C23" s="31" t="s">
        <v>11</v>
      </c>
      <c r="D23" s="31" t="s">
        <v>13</v>
      </c>
      <c r="E23" s="31" t="s">
        <v>15</v>
      </c>
      <c r="F23" s="31" t="s">
        <v>9</v>
      </c>
      <c r="G23" s="32">
        <f>G24+G48+G39</f>
        <v>49156370</v>
      </c>
      <c r="H23" s="32">
        <v>49156370</v>
      </c>
      <c r="I23" s="19">
        <f t="shared" si="0"/>
        <v>0</v>
      </c>
    </row>
    <row r="24" spans="1:9" s="20" customFormat="1" ht="25.5">
      <c r="A24" s="29" t="s">
        <v>16</v>
      </c>
      <c r="B24" s="30" t="s">
        <v>6</v>
      </c>
      <c r="C24" s="31" t="s">
        <v>11</v>
      </c>
      <c r="D24" s="31" t="s">
        <v>13</v>
      </c>
      <c r="E24" s="31" t="s">
        <v>17</v>
      </c>
      <c r="F24" s="31" t="s">
        <v>9</v>
      </c>
      <c r="G24" s="32">
        <f>G25+G35</f>
        <v>44936982</v>
      </c>
      <c r="H24" s="32">
        <v>44936982</v>
      </c>
      <c r="I24" s="19">
        <f t="shared" si="0"/>
        <v>0</v>
      </c>
    </row>
    <row r="25" spans="1:9" s="20" customFormat="1" ht="25.5">
      <c r="A25" s="29" t="s">
        <v>18</v>
      </c>
      <c r="B25" s="30" t="s">
        <v>6</v>
      </c>
      <c r="C25" s="31" t="s">
        <v>11</v>
      </c>
      <c r="D25" s="31" t="s">
        <v>13</v>
      </c>
      <c r="E25" s="31" t="s">
        <v>19</v>
      </c>
      <c r="F25" s="31" t="s">
        <v>9</v>
      </c>
      <c r="G25" s="32">
        <f>G26+G30+G32</f>
        <v>10476540</v>
      </c>
      <c r="H25" s="32">
        <v>10476540</v>
      </c>
      <c r="I25" s="19">
        <f t="shared" si="0"/>
        <v>0</v>
      </c>
    </row>
    <row r="26" spans="1:9" s="20" customFormat="1" ht="25.5">
      <c r="A26" s="33" t="s">
        <v>20</v>
      </c>
      <c r="B26" s="30" t="s">
        <v>6</v>
      </c>
      <c r="C26" s="31" t="s">
        <v>11</v>
      </c>
      <c r="D26" s="31" t="s">
        <v>13</v>
      </c>
      <c r="E26" s="31" t="s">
        <v>19</v>
      </c>
      <c r="F26" s="31" t="s">
        <v>21</v>
      </c>
      <c r="G26" s="32">
        <f t="shared" ref="G26" si="2">SUM(G27:G29)</f>
        <v>3940650</v>
      </c>
      <c r="H26" s="32">
        <v>3940650</v>
      </c>
      <c r="I26" s="19">
        <f t="shared" si="0"/>
        <v>0</v>
      </c>
    </row>
    <row r="27" spans="1:9" s="20" customFormat="1" ht="25.5">
      <c r="A27" s="33" t="s">
        <v>22</v>
      </c>
      <c r="B27" s="30" t="s">
        <v>6</v>
      </c>
      <c r="C27" s="31" t="s">
        <v>11</v>
      </c>
      <c r="D27" s="31" t="s">
        <v>13</v>
      </c>
      <c r="E27" s="31" t="s">
        <v>19</v>
      </c>
      <c r="F27" s="31" t="s">
        <v>23</v>
      </c>
      <c r="G27" s="32">
        <v>1283392.5</v>
      </c>
      <c r="H27" s="32">
        <v>1283392.5</v>
      </c>
      <c r="I27" s="19">
        <f t="shared" si="0"/>
        <v>0</v>
      </c>
    </row>
    <row r="28" spans="1:9" s="20" customFormat="1" ht="38.25">
      <c r="A28" s="33" t="s">
        <v>24</v>
      </c>
      <c r="B28" s="30" t="s">
        <v>6</v>
      </c>
      <c r="C28" s="31" t="s">
        <v>11</v>
      </c>
      <c r="D28" s="31" t="s">
        <v>13</v>
      </c>
      <c r="E28" s="31" t="s">
        <v>19</v>
      </c>
      <c r="F28" s="31" t="s">
        <v>25</v>
      </c>
      <c r="G28" s="32">
        <v>2426598</v>
      </c>
      <c r="H28" s="32">
        <v>2426598</v>
      </c>
      <c r="I28" s="19">
        <f t="shared" si="0"/>
        <v>0</v>
      </c>
    </row>
    <row r="29" spans="1:9" s="20" customFormat="1" ht="38.25">
      <c r="A29" s="33" t="s">
        <v>26</v>
      </c>
      <c r="B29" s="30" t="s">
        <v>6</v>
      </c>
      <c r="C29" s="31" t="s">
        <v>11</v>
      </c>
      <c r="D29" s="31" t="s">
        <v>13</v>
      </c>
      <c r="E29" s="31" t="s">
        <v>19</v>
      </c>
      <c r="F29" s="31" t="s">
        <v>27</v>
      </c>
      <c r="G29" s="32">
        <v>230659.5</v>
      </c>
      <c r="H29" s="32">
        <v>230659.5</v>
      </c>
      <c r="I29" s="19">
        <f t="shared" si="0"/>
        <v>0</v>
      </c>
    </row>
    <row r="30" spans="1:9" s="20" customFormat="1" ht="25.5">
      <c r="A30" s="29" t="s">
        <v>28</v>
      </c>
      <c r="B30" s="30" t="s">
        <v>6</v>
      </c>
      <c r="C30" s="31" t="s">
        <v>11</v>
      </c>
      <c r="D30" s="31" t="s">
        <v>13</v>
      </c>
      <c r="E30" s="31" t="s">
        <v>19</v>
      </c>
      <c r="F30" s="31" t="s">
        <v>29</v>
      </c>
      <c r="G30" s="32">
        <f t="shared" ref="G30" si="3">G31</f>
        <v>6456550</v>
      </c>
      <c r="H30" s="32">
        <v>6456550</v>
      </c>
      <c r="I30" s="19">
        <f t="shared" si="0"/>
        <v>0</v>
      </c>
    </row>
    <row r="31" spans="1:9" s="20" customFormat="1">
      <c r="A31" s="33" t="s">
        <v>30</v>
      </c>
      <c r="B31" s="30" t="s">
        <v>6</v>
      </c>
      <c r="C31" s="31" t="s">
        <v>11</v>
      </c>
      <c r="D31" s="31" t="s">
        <v>13</v>
      </c>
      <c r="E31" s="31" t="s">
        <v>19</v>
      </c>
      <c r="F31" s="31" t="s">
        <v>31</v>
      </c>
      <c r="G31" s="32">
        <v>6456550</v>
      </c>
      <c r="H31" s="32">
        <v>6456550</v>
      </c>
      <c r="I31" s="19">
        <f t="shared" si="0"/>
        <v>0</v>
      </c>
    </row>
    <row r="32" spans="1:9" s="20" customFormat="1">
      <c r="A32" s="29" t="s">
        <v>32</v>
      </c>
      <c r="B32" s="30" t="s">
        <v>6</v>
      </c>
      <c r="C32" s="31" t="s">
        <v>11</v>
      </c>
      <c r="D32" s="31" t="s">
        <v>13</v>
      </c>
      <c r="E32" s="31" t="s">
        <v>19</v>
      </c>
      <c r="F32" s="31" t="s">
        <v>33</v>
      </c>
      <c r="G32" s="32">
        <f t="shared" ref="G32" si="4">SUM(G33:G34)</f>
        <v>79340</v>
      </c>
      <c r="H32" s="32">
        <v>79340</v>
      </c>
      <c r="I32" s="19">
        <f t="shared" si="0"/>
        <v>0</v>
      </c>
    </row>
    <row r="33" spans="1:9" s="20" customFormat="1">
      <c r="A33" s="33" t="s">
        <v>34</v>
      </c>
      <c r="B33" s="30" t="s">
        <v>6</v>
      </c>
      <c r="C33" s="31" t="s">
        <v>11</v>
      </c>
      <c r="D33" s="31" t="s">
        <v>13</v>
      </c>
      <c r="E33" s="31" t="s">
        <v>19</v>
      </c>
      <c r="F33" s="31" t="s">
        <v>35</v>
      </c>
      <c r="G33" s="32">
        <v>3000</v>
      </c>
      <c r="H33" s="32">
        <v>3000</v>
      </c>
      <c r="I33" s="19">
        <f t="shared" si="0"/>
        <v>0</v>
      </c>
    </row>
    <row r="34" spans="1:9" s="20" customFormat="1">
      <c r="A34" s="33" t="s">
        <v>36</v>
      </c>
      <c r="B34" s="30" t="s">
        <v>6</v>
      </c>
      <c r="C34" s="31" t="s">
        <v>11</v>
      </c>
      <c r="D34" s="31" t="s">
        <v>13</v>
      </c>
      <c r="E34" s="31" t="s">
        <v>19</v>
      </c>
      <c r="F34" s="31" t="s">
        <v>37</v>
      </c>
      <c r="G34" s="32">
        <v>76340</v>
      </c>
      <c r="H34" s="32">
        <v>76340</v>
      </c>
      <c r="I34" s="19">
        <f t="shared" si="0"/>
        <v>0</v>
      </c>
    </row>
    <row r="35" spans="1:9" s="20" customFormat="1" ht="25.5">
      <c r="A35" s="33" t="s">
        <v>38</v>
      </c>
      <c r="B35" s="30" t="s">
        <v>6</v>
      </c>
      <c r="C35" s="31" t="s">
        <v>11</v>
      </c>
      <c r="D35" s="31" t="s">
        <v>13</v>
      </c>
      <c r="E35" s="31" t="s">
        <v>39</v>
      </c>
      <c r="F35" s="31" t="s">
        <v>9</v>
      </c>
      <c r="G35" s="32">
        <f t="shared" ref="G35" si="5">G36</f>
        <v>34460442</v>
      </c>
      <c r="H35" s="32">
        <v>34460442</v>
      </c>
      <c r="I35" s="19">
        <f t="shared" si="0"/>
        <v>0</v>
      </c>
    </row>
    <row r="36" spans="1:9" s="20" customFormat="1" ht="25.5">
      <c r="A36" s="33" t="s">
        <v>20</v>
      </c>
      <c r="B36" s="30" t="s">
        <v>6</v>
      </c>
      <c r="C36" s="31" t="s">
        <v>11</v>
      </c>
      <c r="D36" s="31" t="s">
        <v>13</v>
      </c>
      <c r="E36" s="31" t="s">
        <v>39</v>
      </c>
      <c r="F36" s="31" t="s">
        <v>21</v>
      </c>
      <c r="G36" s="32">
        <f t="shared" ref="G36" si="6">SUM(G37:G38)</f>
        <v>34460442</v>
      </c>
      <c r="H36" s="32">
        <v>34460442</v>
      </c>
      <c r="I36" s="19">
        <f t="shared" si="0"/>
        <v>0</v>
      </c>
    </row>
    <row r="37" spans="1:9" s="20" customFormat="1">
      <c r="A37" s="33" t="s">
        <v>40</v>
      </c>
      <c r="B37" s="30" t="s">
        <v>6</v>
      </c>
      <c r="C37" s="31" t="s">
        <v>11</v>
      </c>
      <c r="D37" s="31" t="s">
        <v>13</v>
      </c>
      <c r="E37" s="31" t="s">
        <v>39</v>
      </c>
      <c r="F37" s="31" t="s">
        <v>41</v>
      </c>
      <c r="G37" s="32">
        <v>26466945</v>
      </c>
      <c r="H37" s="32">
        <v>26466945</v>
      </c>
      <c r="I37" s="19">
        <f t="shared" si="0"/>
        <v>0</v>
      </c>
    </row>
    <row r="38" spans="1:9" s="20" customFormat="1" ht="38.25">
      <c r="A38" s="33" t="s">
        <v>26</v>
      </c>
      <c r="B38" s="30" t="s">
        <v>6</v>
      </c>
      <c r="C38" s="31" t="s">
        <v>11</v>
      </c>
      <c r="D38" s="31" t="s">
        <v>13</v>
      </c>
      <c r="E38" s="31" t="s">
        <v>39</v>
      </c>
      <c r="F38" s="31" t="s">
        <v>27</v>
      </c>
      <c r="G38" s="32">
        <v>7993497</v>
      </c>
      <c r="H38" s="32">
        <v>7993497</v>
      </c>
      <c r="I38" s="19">
        <f t="shared" si="0"/>
        <v>0</v>
      </c>
    </row>
    <row r="39" spans="1:9" s="20" customFormat="1" ht="25.5">
      <c r="A39" s="33" t="s">
        <v>42</v>
      </c>
      <c r="B39" s="30" t="s">
        <v>6</v>
      </c>
      <c r="C39" s="31" t="s">
        <v>11</v>
      </c>
      <c r="D39" s="31" t="s">
        <v>13</v>
      </c>
      <c r="E39" s="31" t="s">
        <v>43</v>
      </c>
      <c r="F39" s="31" t="s">
        <v>9</v>
      </c>
      <c r="G39" s="32">
        <f t="shared" ref="G39" si="7">G44+G40</f>
        <v>1655550</v>
      </c>
      <c r="H39" s="32">
        <v>1655550</v>
      </c>
      <c r="I39" s="19">
        <f t="shared" si="0"/>
        <v>0</v>
      </c>
    </row>
    <row r="40" spans="1:9" s="20" customFormat="1" ht="25.5">
      <c r="A40" s="29" t="s">
        <v>18</v>
      </c>
      <c r="B40" s="30" t="s">
        <v>6</v>
      </c>
      <c r="C40" s="31" t="s">
        <v>11</v>
      </c>
      <c r="D40" s="31" t="s">
        <v>13</v>
      </c>
      <c r="E40" s="31" t="s">
        <v>44</v>
      </c>
      <c r="F40" s="31" t="s">
        <v>9</v>
      </c>
      <c r="G40" s="32">
        <f t="shared" ref="G40" si="8">G41</f>
        <v>41550</v>
      </c>
      <c r="H40" s="32">
        <v>41550</v>
      </c>
      <c r="I40" s="19">
        <f t="shared" si="0"/>
        <v>0</v>
      </c>
    </row>
    <row r="41" spans="1:9" s="20" customFormat="1" ht="25.5">
      <c r="A41" s="33" t="s">
        <v>20</v>
      </c>
      <c r="B41" s="30" t="s">
        <v>6</v>
      </c>
      <c r="C41" s="31" t="s">
        <v>11</v>
      </c>
      <c r="D41" s="31" t="s">
        <v>13</v>
      </c>
      <c r="E41" s="31" t="s">
        <v>44</v>
      </c>
      <c r="F41" s="31" t="s">
        <v>21</v>
      </c>
      <c r="G41" s="32">
        <f t="shared" ref="G41" si="9">SUM(G42:G43)</f>
        <v>41550</v>
      </c>
      <c r="H41" s="32">
        <v>41550</v>
      </c>
      <c r="I41" s="19">
        <f t="shared" si="0"/>
        <v>0</v>
      </c>
    </row>
    <row r="42" spans="1:9" s="20" customFormat="1" ht="25.5">
      <c r="A42" s="33" t="s">
        <v>22</v>
      </c>
      <c r="B42" s="30" t="s">
        <v>6</v>
      </c>
      <c r="C42" s="31" t="s">
        <v>11</v>
      </c>
      <c r="D42" s="31" t="s">
        <v>13</v>
      </c>
      <c r="E42" s="31" t="s">
        <v>44</v>
      </c>
      <c r="F42" s="31" t="s">
        <v>23</v>
      </c>
      <c r="G42" s="32">
        <v>31912.5</v>
      </c>
      <c r="H42" s="32">
        <v>31912.5</v>
      </c>
      <c r="I42" s="19">
        <f t="shared" si="0"/>
        <v>0</v>
      </c>
    </row>
    <row r="43" spans="1:9" s="20" customFormat="1" ht="38.25">
      <c r="A43" s="33" t="s">
        <v>26</v>
      </c>
      <c r="B43" s="30" t="s">
        <v>6</v>
      </c>
      <c r="C43" s="31" t="s">
        <v>11</v>
      </c>
      <c r="D43" s="31" t="s">
        <v>13</v>
      </c>
      <c r="E43" s="31" t="s">
        <v>44</v>
      </c>
      <c r="F43" s="31" t="s">
        <v>27</v>
      </c>
      <c r="G43" s="32">
        <v>9637.5</v>
      </c>
      <c r="H43" s="32">
        <v>9637.5</v>
      </c>
      <c r="I43" s="19">
        <f t="shared" si="0"/>
        <v>0</v>
      </c>
    </row>
    <row r="44" spans="1:9" s="20" customFormat="1" ht="25.5">
      <c r="A44" s="33" t="s">
        <v>38</v>
      </c>
      <c r="B44" s="30" t="s">
        <v>6</v>
      </c>
      <c r="C44" s="31" t="s">
        <v>11</v>
      </c>
      <c r="D44" s="31" t="s">
        <v>13</v>
      </c>
      <c r="E44" s="31" t="s">
        <v>45</v>
      </c>
      <c r="F44" s="31" t="s">
        <v>9</v>
      </c>
      <c r="G44" s="32">
        <f t="shared" ref="G44" si="10">G45</f>
        <v>1614000</v>
      </c>
      <c r="H44" s="32">
        <v>1614000</v>
      </c>
      <c r="I44" s="19">
        <f t="shared" si="0"/>
        <v>0</v>
      </c>
    </row>
    <row r="45" spans="1:9" s="20" customFormat="1" ht="25.5">
      <c r="A45" s="33" t="s">
        <v>20</v>
      </c>
      <c r="B45" s="30" t="s">
        <v>6</v>
      </c>
      <c r="C45" s="31" t="s">
        <v>11</v>
      </c>
      <c r="D45" s="31" t="s">
        <v>13</v>
      </c>
      <c r="E45" s="31" t="s">
        <v>45</v>
      </c>
      <c r="F45" s="31" t="s">
        <v>21</v>
      </c>
      <c r="G45" s="32">
        <f t="shared" ref="G45" si="11">SUM(G46:G47)</f>
        <v>1614000</v>
      </c>
      <c r="H45" s="32">
        <v>1614000</v>
      </c>
      <c r="I45" s="19">
        <f t="shared" si="0"/>
        <v>0</v>
      </c>
    </row>
    <row r="46" spans="1:9" s="20" customFormat="1">
      <c r="A46" s="33" t="s">
        <v>40</v>
      </c>
      <c r="B46" s="30" t="s">
        <v>6</v>
      </c>
      <c r="C46" s="31" t="s">
        <v>11</v>
      </c>
      <c r="D46" s="31" t="s">
        <v>13</v>
      </c>
      <c r="E46" s="31" t="s">
        <v>45</v>
      </c>
      <c r="F46" s="31" t="s">
        <v>41</v>
      </c>
      <c r="G46" s="32">
        <v>1240000</v>
      </c>
      <c r="H46" s="32">
        <v>1240000</v>
      </c>
      <c r="I46" s="19">
        <f t="shared" si="0"/>
        <v>0</v>
      </c>
    </row>
    <row r="47" spans="1:9" s="20" customFormat="1" ht="38.25">
      <c r="A47" s="33" t="s">
        <v>26</v>
      </c>
      <c r="B47" s="30" t="s">
        <v>6</v>
      </c>
      <c r="C47" s="31" t="s">
        <v>11</v>
      </c>
      <c r="D47" s="31" t="s">
        <v>13</v>
      </c>
      <c r="E47" s="31" t="s">
        <v>45</v>
      </c>
      <c r="F47" s="31" t="s">
        <v>27</v>
      </c>
      <c r="G47" s="32">
        <v>374000</v>
      </c>
      <c r="H47" s="32">
        <v>374000</v>
      </c>
      <c r="I47" s="19">
        <f t="shared" si="0"/>
        <v>0</v>
      </c>
    </row>
    <row r="48" spans="1:9" s="20" customFormat="1">
      <c r="A48" s="33" t="s">
        <v>46</v>
      </c>
      <c r="B48" s="30" t="s">
        <v>6</v>
      </c>
      <c r="C48" s="31" t="s">
        <v>11</v>
      </c>
      <c r="D48" s="31" t="s">
        <v>13</v>
      </c>
      <c r="E48" s="31" t="s">
        <v>47</v>
      </c>
      <c r="F48" s="31" t="s">
        <v>9</v>
      </c>
      <c r="G48" s="32">
        <f t="shared" ref="G48" si="12">G53+G49</f>
        <v>2563838</v>
      </c>
      <c r="H48" s="32">
        <v>2563838</v>
      </c>
      <c r="I48" s="19">
        <f t="shared" si="0"/>
        <v>0</v>
      </c>
    </row>
    <row r="49" spans="1:9" s="20" customFormat="1" ht="25.5">
      <c r="A49" s="29" t="s">
        <v>18</v>
      </c>
      <c r="B49" s="30" t="s">
        <v>6</v>
      </c>
      <c r="C49" s="31" t="s">
        <v>11</v>
      </c>
      <c r="D49" s="31" t="s">
        <v>13</v>
      </c>
      <c r="E49" s="31" t="s">
        <v>48</v>
      </c>
      <c r="F49" s="31" t="s">
        <v>9</v>
      </c>
      <c r="G49" s="32">
        <f t="shared" ref="G49" si="13">G50</f>
        <v>83100</v>
      </c>
      <c r="H49" s="32">
        <v>83100</v>
      </c>
      <c r="I49" s="19">
        <f t="shared" si="0"/>
        <v>0</v>
      </c>
    </row>
    <row r="50" spans="1:9" s="20" customFormat="1" ht="25.5">
      <c r="A50" s="33" t="s">
        <v>20</v>
      </c>
      <c r="B50" s="30" t="s">
        <v>6</v>
      </c>
      <c r="C50" s="31" t="s">
        <v>11</v>
      </c>
      <c r="D50" s="31" t="s">
        <v>13</v>
      </c>
      <c r="E50" s="31" t="s">
        <v>48</v>
      </c>
      <c r="F50" s="31" t="s">
        <v>21</v>
      </c>
      <c r="G50" s="32">
        <f t="shared" ref="G50" si="14">SUM(G51:G52)</f>
        <v>83100</v>
      </c>
      <c r="H50" s="32">
        <v>83100</v>
      </c>
      <c r="I50" s="19">
        <f t="shared" si="0"/>
        <v>0</v>
      </c>
    </row>
    <row r="51" spans="1:9" s="20" customFormat="1" ht="25.5">
      <c r="A51" s="33" t="s">
        <v>22</v>
      </c>
      <c r="B51" s="30" t="s">
        <v>6</v>
      </c>
      <c r="C51" s="31" t="s">
        <v>11</v>
      </c>
      <c r="D51" s="31" t="s">
        <v>13</v>
      </c>
      <c r="E51" s="31" t="s">
        <v>48</v>
      </c>
      <c r="F51" s="31" t="s">
        <v>23</v>
      </c>
      <c r="G51" s="32">
        <v>63825</v>
      </c>
      <c r="H51" s="32">
        <v>63825</v>
      </c>
      <c r="I51" s="19">
        <f t="shared" si="0"/>
        <v>0</v>
      </c>
    </row>
    <row r="52" spans="1:9" s="20" customFormat="1" ht="38.25">
      <c r="A52" s="33" t="s">
        <v>26</v>
      </c>
      <c r="B52" s="30" t="s">
        <v>6</v>
      </c>
      <c r="C52" s="31" t="s">
        <v>11</v>
      </c>
      <c r="D52" s="31" t="s">
        <v>13</v>
      </c>
      <c r="E52" s="31" t="s">
        <v>48</v>
      </c>
      <c r="F52" s="31" t="s">
        <v>27</v>
      </c>
      <c r="G52" s="32">
        <v>19275</v>
      </c>
      <c r="H52" s="32">
        <v>19275</v>
      </c>
      <c r="I52" s="19">
        <f t="shared" si="0"/>
        <v>0</v>
      </c>
    </row>
    <row r="53" spans="1:9" s="20" customFormat="1" ht="25.5">
      <c r="A53" s="33" t="s">
        <v>38</v>
      </c>
      <c r="B53" s="30" t="s">
        <v>6</v>
      </c>
      <c r="C53" s="31" t="s">
        <v>11</v>
      </c>
      <c r="D53" s="31" t="s">
        <v>13</v>
      </c>
      <c r="E53" s="31" t="s">
        <v>49</v>
      </c>
      <c r="F53" s="31" t="s">
        <v>9</v>
      </c>
      <c r="G53" s="32">
        <f t="shared" ref="G53" si="15">G54</f>
        <v>2480738</v>
      </c>
      <c r="H53" s="32">
        <v>2480738</v>
      </c>
      <c r="I53" s="19">
        <f t="shared" si="0"/>
        <v>0</v>
      </c>
    </row>
    <row r="54" spans="1:9" s="20" customFormat="1" ht="25.5">
      <c r="A54" s="33" t="s">
        <v>20</v>
      </c>
      <c r="B54" s="30" t="s">
        <v>6</v>
      </c>
      <c r="C54" s="31" t="s">
        <v>11</v>
      </c>
      <c r="D54" s="31" t="s">
        <v>13</v>
      </c>
      <c r="E54" s="31" t="s">
        <v>49</v>
      </c>
      <c r="F54" s="31" t="s">
        <v>21</v>
      </c>
      <c r="G54" s="32">
        <f t="shared" ref="G54" si="16">SUM(G55:G56)</f>
        <v>2480738</v>
      </c>
      <c r="H54" s="32">
        <v>2480738</v>
      </c>
      <c r="I54" s="19">
        <f t="shared" si="0"/>
        <v>0</v>
      </c>
    </row>
    <row r="55" spans="1:9" s="34" customFormat="1">
      <c r="A55" s="33" t="s">
        <v>40</v>
      </c>
      <c r="B55" s="30" t="s">
        <v>6</v>
      </c>
      <c r="C55" s="31" t="s">
        <v>11</v>
      </c>
      <c r="D55" s="31" t="s">
        <v>13</v>
      </c>
      <c r="E55" s="31" t="s">
        <v>49</v>
      </c>
      <c r="F55" s="31" t="s">
        <v>41</v>
      </c>
      <c r="G55" s="32">
        <v>1905329</v>
      </c>
      <c r="H55" s="32">
        <v>1905329</v>
      </c>
      <c r="I55" s="19">
        <f t="shared" si="0"/>
        <v>0</v>
      </c>
    </row>
    <row r="56" spans="1:9" s="34" customFormat="1" ht="38.25">
      <c r="A56" s="33" t="s">
        <v>26</v>
      </c>
      <c r="B56" s="30" t="s">
        <v>6</v>
      </c>
      <c r="C56" s="31" t="s">
        <v>11</v>
      </c>
      <c r="D56" s="31" t="s">
        <v>13</v>
      </c>
      <c r="E56" s="31" t="s">
        <v>49</v>
      </c>
      <c r="F56" s="31" t="s">
        <v>27</v>
      </c>
      <c r="G56" s="32">
        <v>575409</v>
      </c>
      <c r="H56" s="32">
        <v>575409</v>
      </c>
      <c r="I56" s="19">
        <f t="shared" si="0"/>
        <v>0</v>
      </c>
    </row>
    <row r="57" spans="1:9" s="8" customFormat="1">
      <c r="A57" s="25" t="s">
        <v>50</v>
      </c>
      <c r="B57" s="26" t="s">
        <v>6</v>
      </c>
      <c r="C57" s="27" t="s">
        <v>11</v>
      </c>
      <c r="D57" s="27" t="s">
        <v>51</v>
      </c>
      <c r="E57" s="27" t="s">
        <v>8</v>
      </c>
      <c r="F57" s="27" t="s">
        <v>9</v>
      </c>
      <c r="G57" s="28">
        <f t="shared" ref="G57" si="17">G58+G63</f>
        <v>4000000</v>
      </c>
      <c r="H57" s="28">
        <v>4000000</v>
      </c>
      <c r="I57" s="19">
        <f t="shared" si="0"/>
        <v>0</v>
      </c>
    </row>
    <row r="58" spans="1:9" s="20" customFormat="1">
      <c r="A58" s="29" t="s">
        <v>14</v>
      </c>
      <c r="B58" s="30" t="s">
        <v>6</v>
      </c>
      <c r="C58" s="31" t="s">
        <v>11</v>
      </c>
      <c r="D58" s="31" t="s">
        <v>51</v>
      </c>
      <c r="E58" s="31" t="s">
        <v>15</v>
      </c>
      <c r="F58" s="31" t="s">
        <v>9</v>
      </c>
      <c r="G58" s="32">
        <f t="shared" ref="G58:G61" si="18">G59</f>
        <v>500000</v>
      </c>
      <c r="H58" s="32">
        <v>500000</v>
      </c>
      <c r="I58" s="19">
        <f t="shared" si="0"/>
        <v>0</v>
      </c>
    </row>
    <row r="59" spans="1:9" s="20" customFormat="1">
      <c r="A59" s="29" t="s">
        <v>52</v>
      </c>
      <c r="B59" s="30" t="s">
        <v>6</v>
      </c>
      <c r="C59" s="31" t="s">
        <v>11</v>
      </c>
      <c r="D59" s="31" t="s">
        <v>51</v>
      </c>
      <c r="E59" s="31" t="s">
        <v>53</v>
      </c>
      <c r="F59" s="31" t="s">
        <v>9</v>
      </c>
      <c r="G59" s="32">
        <f t="shared" si="18"/>
        <v>500000</v>
      </c>
      <c r="H59" s="32">
        <v>500000</v>
      </c>
      <c r="I59" s="19">
        <f t="shared" si="0"/>
        <v>0</v>
      </c>
    </row>
    <row r="60" spans="1:9" s="20" customFormat="1" ht="63.75">
      <c r="A60" s="29" t="s">
        <v>54</v>
      </c>
      <c r="B60" s="30" t="s">
        <v>6</v>
      </c>
      <c r="C60" s="31" t="s">
        <v>11</v>
      </c>
      <c r="D60" s="31" t="s">
        <v>51</v>
      </c>
      <c r="E60" s="31" t="s">
        <v>55</v>
      </c>
      <c r="F60" s="31" t="s">
        <v>9</v>
      </c>
      <c r="G60" s="32">
        <f t="shared" si="18"/>
        <v>500000</v>
      </c>
      <c r="H60" s="32">
        <v>500000</v>
      </c>
      <c r="I60" s="19">
        <f t="shared" si="0"/>
        <v>0</v>
      </c>
    </row>
    <row r="61" spans="1:9" s="20" customFormat="1" ht="25.5">
      <c r="A61" s="29" t="s">
        <v>28</v>
      </c>
      <c r="B61" s="30" t="s">
        <v>6</v>
      </c>
      <c r="C61" s="31" t="s">
        <v>11</v>
      </c>
      <c r="D61" s="31" t="s">
        <v>51</v>
      </c>
      <c r="E61" s="31" t="s">
        <v>55</v>
      </c>
      <c r="F61" s="31" t="s">
        <v>29</v>
      </c>
      <c r="G61" s="32">
        <f t="shared" si="18"/>
        <v>500000</v>
      </c>
      <c r="H61" s="32">
        <v>500000</v>
      </c>
      <c r="I61" s="19">
        <f t="shared" si="0"/>
        <v>0</v>
      </c>
    </row>
    <row r="62" spans="1:9" s="20" customFormat="1">
      <c r="A62" s="33" t="s">
        <v>30</v>
      </c>
      <c r="B62" s="30" t="s">
        <v>6</v>
      </c>
      <c r="C62" s="31" t="s">
        <v>11</v>
      </c>
      <c r="D62" s="31" t="s">
        <v>51</v>
      </c>
      <c r="E62" s="31" t="s">
        <v>55</v>
      </c>
      <c r="F62" s="31" t="s">
        <v>31</v>
      </c>
      <c r="G62" s="32">
        <v>500000</v>
      </c>
      <c r="H62" s="32">
        <v>500000</v>
      </c>
      <c r="I62" s="19">
        <f t="shared" si="0"/>
        <v>0</v>
      </c>
    </row>
    <row r="63" spans="1:9" s="20" customFormat="1" ht="38.25">
      <c r="A63" s="35" t="s">
        <v>56</v>
      </c>
      <c r="B63" s="30" t="s">
        <v>6</v>
      </c>
      <c r="C63" s="31" t="s">
        <v>11</v>
      </c>
      <c r="D63" s="31" t="s">
        <v>51</v>
      </c>
      <c r="E63" s="31" t="s">
        <v>57</v>
      </c>
      <c r="F63" s="31" t="s">
        <v>9</v>
      </c>
      <c r="G63" s="32">
        <f t="shared" ref="G63:G66" si="19">G64</f>
        <v>3500000</v>
      </c>
      <c r="H63" s="32">
        <v>3500000</v>
      </c>
      <c r="I63" s="19">
        <f t="shared" si="0"/>
        <v>0</v>
      </c>
    </row>
    <row r="64" spans="1:9" s="20" customFormat="1">
      <c r="A64" s="35" t="s">
        <v>58</v>
      </c>
      <c r="B64" s="30" t="s">
        <v>6</v>
      </c>
      <c r="C64" s="31" t="s">
        <v>11</v>
      </c>
      <c r="D64" s="31" t="s">
        <v>51</v>
      </c>
      <c r="E64" s="31" t="s">
        <v>59</v>
      </c>
      <c r="F64" s="31" t="s">
        <v>9</v>
      </c>
      <c r="G64" s="32">
        <f t="shared" si="19"/>
        <v>3500000</v>
      </c>
      <c r="H64" s="32">
        <v>3500000</v>
      </c>
      <c r="I64" s="19">
        <f t="shared" si="0"/>
        <v>0</v>
      </c>
    </row>
    <row r="65" spans="1:9" s="20" customFormat="1">
      <c r="A65" s="35" t="s">
        <v>60</v>
      </c>
      <c r="B65" s="30" t="s">
        <v>6</v>
      </c>
      <c r="C65" s="31" t="s">
        <v>11</v>
      </c>
      <c r="D65" s="31" t="s">
        <v>51</v>
      </c>
      <c r="E65" s="31" t="s">
        <v>61</v>
      </c>
      <c r="F65" s="31" t="s">
        <v>9</v>
      </c>
      <c r="G65" s="32">
        <f t="shared" si="19"/>
        <v>3500000</v>
      </c>
      <c r="H65" s="32">
        <v>3500000</v>
      </c>
      <c r="I65" s="19">
        <f t="shared" si="0"/>
        <v>0</v>
      </c>
    </row>
    <row r="66" spans="1:9" s="20" customFormat="1" ht="25.5">
      <c r="A66" s="29" t="s">
        <v>28</v>
      </c>
      <c r="B66" s="30" t="s">
        <v>6</v>
      </c>
      <c r="C66" s="31" t="s">
        <v>11</v>
      </c>
      <c r="D66" s="31" t="s">
        <v>51</v>
      </c>
      <c r="E66" s="31" t="s">
        <v>61</v>
      </c>
      <c r="F66" s="31" t="s">
        <v>29</v>
      </c>
      <c r="G66" s="32">
        <f t="shared" si="19"/>
        <v>3500000</v>
      </c>
      <c r="H66" s="32">
        <v>3500000</v>
      </c>
      <c r="I66" s="19">
        <f t="shared" si="0"/>
        <v>0</v>
      </c>
    </row>
    <row r="67" spans="1:9" s="20" customFormat="1">
      <c r="A67" s="33" t="s">
        <v>30</v>
      </c>
      <c r="B67" s="30" t="s">
        <v>6</v>
      </c>
      <c r="C67" s="31" t="s">
        <v>11</v>
      </c>
      <c r="D67" s="31" t="s">
        <v>51</v>
      </c>
      <c r="E67" s="31" t="s">
        <v>61</v>
      </c>
      <c r="F67" s="31" t="s">
        <v>31</v>
      </c>
      <c r="G67" s="32">
        <v>3500000</v>
      </c>
      <c r="H67" s="32">
        <v>3500000</v>
      </c>
      <c r="I67" s="19">
        <f t="shared" si="0"/>
        <v>0</v>
      </c>
    </row>
    <row r="68" spans="1:9" s="8" customFormat="1">
      <c r="A68" s="21" t="s">
        <v>62</v>
      </c>
      <c r="B68" s="22" t="s">
        <v>6</v>
      </c>
      <c r="C68" s="23" t="s">
        <v>63</v>
      </c>
      <c r="D68" s="23" t="s">
        <v>7</v>
      </c>
      <c r="E68" s="23" t="s">
        <v>8</v>
      </c>
      <c r="F68" s="23" t="s">
        <v>9</v>
      </c>
      <c r="G68" s="24">
        <f t="shared" ref="G68" si="20">G75+G69</f>
        <v>7090500</v>
      </c>
      <c r="H68" s="24">
        <v>7090500</v>
      </c>
      <c r="I68" s="19">
        <f t="shared" si="0"/>
        <v>0</v>
      </c>
    </row>
    <row r="69" spans="1:9" s="8" customFormat="1">
      <c r="A69" s="25" t="s">
        <v>64</v>
      </c>
      <c r="B69" s="26" t="s">
        <v>6</v>
      </c>
      <c r="C69" s="27" t="s">
        <v>63</v>
      </c>
      <c r="D69" s="27" t="s">
        <v>11</v>
      </c>
      <c r="E69" s="27" t="s">
        <v>8</v>
      </c>
      <c r="F69" s="27" t="s">
        <v>9</v>
      </c>
      <c r="G69" s="28">
        <f t="shared" ref="G69:G73" si="21">G70</f>
        <v>5090500</v>
      </c>
      <c r="H69" s="28">
        <v>5090500</v>
      </c>
      <c r="I69" s="19">
        <f t="shared" si="0"/>
        <v>0</v>
      </c>
    </row>
    <row r="70" spans="1:9" s="20" customFormat="1">
      <c r="A70" s="29" t="s">
        <v>14</v>
      </c>
      <c r="B70" s="30" t="s">
        <v>6</v>
      </c>
      <c r="C70" s="31" t="s">
        <v>63</v>
      </c>
      <c r="D70" s="31" t="s">
        <v>11</v>
      </c>
      <c r="E70" s="31" t="s">
        <v>15</v>
      </c>
      <c r="F70" s="31" t="s">
        <v>9</v>
      </c>
      <c r="G70" s="32">
        <f t="shared" si="21"/>
        <v>5090500</v>
      </c>
      <c r="H70" s="32">
        <v>5090500</v>
      </c>
      <c r="I70" s="19">
        <f t="shared" si="0"/>
        <v>0</v>
      </c>
    </row>
    <row r="71" spans="1:9" s="20" customFormat="1">
      <c r="A71" s="29" t="s">
        <v>52</v>
      </c>
      <c r="B71" s="30" t="s">
        <v>6</v>
      </c>
      <c r="C71" s="31" t="s">
        <v>63</v>
      </c>
      <c r="D71" s="31" t="s">
        <v>11</v>
      </c>
      <c r="E71" s="31" t="s">
        <v>53</v>
      </c>
      <c r="F71" s="31" t="s">
        <v>9</v>
      </c>
      <c r="G71" s="32">
        <f t="shared" si="21"/>
        <v>5090500</v>
      </c>
      <c r="H71" s="32">
        <v>5090500</v>
      </c>
      <c r="I71" s="19">
        <f t="shared" si="0"/>
        <v>0</v>
      </c>
    </row>
    <row r="72" spans="1:9" s="20" customFormat="1" ht="25.5">
      <c r="A72" s="29" t="s">
        <v>65</v>
      </c>
      <c r="B72" s="30" t="s">
        <v>6</v>
      </c>
      <c r="C72" s="31" t="s">
        <v>63</v>
      </c>
      <c r="D72" s="31" t="s">
        <v>11</v>
      </c>
      <c r="E72" s="31" t="s">
        <v>66</v>
      </c>
      <c r="F72" s="31" t="s">
        <v>9</v>
      </c>
      <c r="G72" s="32">
        <f t="shared" si="21"/>
        <v>5090500</v>
      </c>
      <c r="H72" s="32">
        <v>5090500</v>
      </c>
      <c r="I72" s="19">
        <f t="shared" si="0"/>
        <v>0</v>
      </c>
    </row>
    <row r="73" spans="1:9" s="20" customFormat="1" ht="25.5">
      <c r="A73" s="29" t="s">
        <v>28</v>
      </c>
      <c r="B73" s="30" t="s">
        <v>6</v>
      </c>
      <c r="C73" s="31" t="s">
        <v>63</v>
      </c>
      <c r="D73" s="31" t="s">
        <v>11</v>
      </c>
      <c r="E73" s="31" t="s">
        <v>66</v>
      </c>
      <c r="F73" s="31" t="s">
        <v>29</v>
      </c>
      <c r="G73" s="32">
        <f t="shared" si="21"/>
        <v>5090500</v>
      </c>
      <c r="H73" s="32">
        <v>5090500</v>
      </c>
      <c r="I73" s="19">
        <f t="shared" si="0"/>
        <v>0</v>
      </c>
    </row>
    <row r="74" spans="1:9" s="20" customFormat="1">
      <c r="A74" s="33" t="s">
        <v>30</v>
      </c>
      <c r="B74" s="30" t="s">
        <v>6</v>
      </c>
      <c r="C74" s="31" t="s">
        <v>63</v>
      </c>
      <c r="D74" s="31" t="s">
        <v>11</v>
      </c>
      <c r="E74" s="31" t="s">
        <v>66</v>
      </c>
      <c r="F74" s="31" t="s">
        <v>31</v>
      </c>
      <c r="G74" s="32">
        <v>5090500</v>
      </c>
      <c r="H74" s="32">
        <v>5090500</v>
      </c>
      <c r="I74" s="19">
        <f t="shared" si="0"/>
        <v>0</v>
      </c>
    </row>
    <row r="75" spans="1:9" s="20" customFormat="1">
      <c r="A75" s="25" t="s">
        <v>67</v>
      </c>
      <c r="B75" s="26" t="s">
        <v>6</v>
      </c>
      <c r="C75" s="27" t="s">
        <v>63</v>
      </c>
      <c r="D75" s="27" t="s">
        <v>68</v>
      </c>
      <c r="E75" s="27" t="s">
        <v>8</v>
      </c>
      <c r="F75" s="27" t="s">
        <v>9</v>
      </c>
      <c r="G75" s="28">
        <f t="shared" ref="G75:G79" si="22">G76</f>
        <v>2000000</v>
      </c>
      <c r="H75" s="28">
        <v>2000000</v>
      </c>
      <c r="I75" s="19">
        <f t="shared" si="0"/>
        <v>0</v>
      </c>
    </row>
    <row r="76" spans="1:9" s="20" customFormat="1">
      <c r="A76" s="29" t="s">
        <v>14</v>
      </c>
      <c r="B76" s="30" t="s">
        <v>6</v>
      </c>
      <c r="C76" s="31" t="s">
        <v>63</v>
      </c>
      <c r="D76" s="31" t="s">
        <v>68</v>
      </c>
      <c r="E76" s="31" t="s">
        <v>15</v>
      </c>
      <c r="F76" s="31" t="s">
        <v>9</v>
      </c>
      <c r="G76" s="32">
        <f t="shared" si="22"/>
        <v>2000000</v>
      </c>
      <c r="H76" s="32">
        <v>2000000</v>
      </c>
      <c r="I76" s="19">
        <f t="shared" si="0"/>
        <v>0</v>
      </c>
    </row>
    <row r="77" spans="1:9" s="20" customFormat="1">
      <c r="A77" s="29" t="s">
        <v>52</v>
      </c>
      <c r="B77" s="30" t="s">
        <v>6</v>
      </c>
      <c r="C77" s="31" t="s">
        <v>63</v>
      </c>
      <c r="D77" s="31" t="s">
        <v>68</v>
      </c>
      <c r="E77" s="31" t="s">
        <v>53</v>
      </c>
      <c r="F77" s="31" t="s">
        <v>9</v>
      </c>
      <c r="G77" s="32">
        <f t="shared" si="22"/>
        <v>2000000</v>
      </c>
      <c r="H77" s="32">
        <v>2000000</v>
      </c>
      <c r="I77" s="19">
        <f t="shared" si="0"/>
        <v>0</v>
      </c>
    </row>
    <row r="78" spans="1:9" s="20" customFormat="1" ht="25.5">
      <c r="A78" s="29" t="s">
        <v>65</v>
      </c>
      <c r="B78" s="30" t="s">
        <v>6</v>
      </c>
      <c r="C78" s="31" t="s">
        <v>63</v>
      </c>
      <c r="D78" s="31" t="s">
        <v>68</v>
      </c>
      <c r="E78" s="31" t="s">
        <v>66</v>
      </c>
      <c r="F78" s="31" t="s">
        <v>9</v>
      </c>
      <c r="G78" s="32">
        <f t="shared" si="22"/>
        <v>2000000</v>
      </c>
      <c r="H78" s="32">
        <v>2000000</v>
      </c>
      <c r="I78" s="19">
        <f t="shared" si="0"/>
        <v>0</v>
      </c>
    </row>
    <row r="79" spans="1:9" s="20" customFormat="1" ht="25.5">
      <c r="A79" s="29" t="s">
        <v>28</v>
      </c>
      <c r="B79" s="30" t="s">
        <v>6</v>
      </c>
      <c r="C79" s="31" t="s">
        <v>63</v>
      </c>
      <c r="D79" s="31" t="s">
        <v>68</v>
      </c>
      <c r="E79" s="31" t="s">
        <v>66</v>
      </c>
      <c r="F79" s="31" t="s">
        <v>29</v>
      </c>
      <c r="G79" s="32">
        <f t="shared" si="22"/>
        <v>2000000</v>
      </c>
      <c r="H79" s="32">
        <v>2000000</v>
      </c>
      <c r="I79" s="19">
        <f t="shared" si="0"/>
        <v>0</v>
      </c>
    </row>
    <row r="80" spans="1:9" s="20" customFormat="1">
      <c r="A80" s="33" t="s">
        <v>30</v>
      </c>
      <c r="B80" s="30" t="s">
        <v>6</v>
      </c>
      <c r="C80" s="31" t="s">
        <v>63</v>
      </c>
      <c r="D80" s="31" t="s">
        <v>68</v>
      </c>
      <c r="E80" s="31" t="s">
        <v>66</v>
      </c>
      <c r="F80" s="31" t="s">
        <v>31</v>
      </c>
      <c r="G80" s="32">
        <v>2000000</v>
      </c>
      <c r="H80" s="32">
        <v>2000000</v>
      </c>
      <c r="I80" s="19">
        <f t="shared" si="0"/>
        <v>0</v>
      </c>
    </row>
    <row r="81" spans="1:9" s="20" customFormat="1">
      <c r="A81" s="29"/>
      <c r="B81" s="30"/>
      <c r="C81" s="31"/>
      <c r="D81" s="31"/>
      <c r="E81" s="31"/>
      <c r="F81" s="31"/>
      <c r="G81" s="32"/>
      <c r="H81" s="32"/>
      <c r="I81" s="19">
        <f t="shared" si="0"/>
        <v>0</v>
      </c>
    </row>
    <row r="82" spans="1:9" s="20" customFormat="1">
      <c r="A82" s="16" t="s">
        <v>69</v>
      </c>
      <c r="B82" s="17" t="s">
        <v>70</v>
      </c>
      <c r="C82" s="18" t="s">
        <v>7</v>
      </c>
      <c r="D82" s="18" t="s">
        <v>7</v>
      </c>
      <c r="E82" s="18" t="s">
        <v>8</v>
      </c>
      <c r="F82" s="18" t="s">
        <v>9</v>
      </c>
      <c r="G82" s="19">
        <f>G83+G238+G268+G276+G284</f>
        <v>300544388.81999999</v>
      </c>
      <c r="H82" s="19">
        <v>300544388.81999999</v>
      </c>
      <c r="I82" s="19">
        <f t="shared" si="0"/>
        <v>0</v>
      </c>
    </row>
    <row r="83" spans="1:9" s="20" customFormat="1">
      <c r="A83" s="21" t="s">
        <v>10</v>
      </c>
      <c r="B83" s="22" t="s">
        <v>70</v>
      </c>
      <c r="C83" s="23" t="s">
        <v>11</v>
      </c>
      <c r="D83" s="23" t="s">
        <v>7</v>
      </c>
      <c r="E83" s="23" t="s">
        <v>8</v>
      </c>
      <c r="F83" s="23" t="s">
        <v>9</v>
      </c>
      <c r="G83" s="24">
        <f>G95+G120+G126+G84</f>
        <v>266168388.81999999</v>
      </c>
      <c r="H83" s="24">
        <v>266168388.81999999</v>
      </c>
      <c r="I83" s="19">
        <f t="shared" si="0"/>
        <v>0</v>
      </c>
    </row>
    <row r="84" spans="1:9" s="20" customFormat="1" ht="25.5">
      <c r="A84" s="25" t="s">
        <v>71</v>
      </c>
      <c r="B84" s="26" t="s">
        <v>70</v>
      </c>
      <c r="C84" s="27" t="s">
        <v>11</v>
      </c>
      <c r="D84" s="27" t="s">
        <v>68</v>
      </c>
      <c r="E84" s="27" t="s">
        <v>8</v>
      </c>
      <c r="F84" s="27" t="s">
        <v>9</v>
      </c>
      <c r="G84" s="28">
        <f t="shared" ref="G84:G85" si="23">G85</f>
        <v>1655550</v>
      </c>
      <c r="H84" s="28">
        <v>1655550</v>
      </c>
      <c r="I84" s="19">
        <f t="shared" si="0"/>
        <v>0</v>
      </c>
    </row>
    <row r="85" spans="1:9" s="20" customFormat="1">
      <c r="A85" s="36" t="s">
        <v>72</v>
      </c>
      <c r="B85" s="30" t="s">
        <v>70</v>
      </c>
      <c r="C85" s="31" t="s">
        <v>11</v>
      </c>
      <c r="D85" s="31" t="s">
        <v>68</v>
      </c>
      <c r="E85" s="31" t="s">
        <v>73</v>
      </c>
      <c r="F85" s="31" t="s">
        <v>9</v>
      </c>
      <c r="G85" s="32">
        <f t="shared" si="23"/>
        <v>1655550</v>
      </c>
      <c r="H85" s="32">
        <v>1655550</v>
      </c>
      <c r="I85" s="19">
        <f t="shared" ref="I85:I148" si="24">G85-H85</f>
        <v>0</v>
      </c>
    </row>
    <row r="86" spans="1:9" s="20" customFormat="1">
      <c r="A86" s="29" t="s">
        <v>74</v>
      </c>
      <c r="B86" s="30" t="s">
        <v>70</v>
      </c>
      <c r="C86" s="31" t="s">
        <v>11</v>
      </c>
      <c r="D86" s="31" t="s">
        <v>68</v>
      </c>
      <c r="E86" s="31" t="s">
        <v>75</v>
      </c>
      <c r="F86" s="31" t="s">
        <v>9</v>
      </c>
      <c r="G86" s="32">
        <f t="shared" ref="G86" si="25">G87+G91</f>
        <v>1655550</v>
      </c>
      <c r="H86" s="32">
        <v>1655550</v>
      </c>
      <c r="I86" s="19">
        <f t="shared" si="24"/>
        <v>0</v>
      </c>
    </row>
    <row r="87" spans="1:9" s="20" customFormat="1" ht="25.5">
      <c r="A87" s="29" t="s">
        <v>18</v>
      </c>
      <c r="B87" s="30" t="s">
        <v>70</v>
      </c>
      <c r="C87" s="31" t="s">
        <v>11</v>
      </c>
      <c r="D87" s="31" t="s">
        <v>68</v>
      </c>
      <c r="E87" s="31" t="s">
        <v>76</v>
      </c>
      <c r="F87" s="31" t="s">
        <v>9</v>
      </c>
      <c r="G87" s="32">
        <f t="shared" ref="G87" si="26">G88</f>
        <v>41550</v>
      </c>
      <c r="H87" s="32">
        <v>41550</v>
      </c>
      <c r="I87" s="19">
        <f t="shared" si="24"/>
        <v>0</v>
      </c>
    </row>
    <row r="88" spans="1:9" s="20" customFormat="1" ht="25.5">
      <c r="A88" s="33" t="s">
        <v>20</v>
      </c>
      <c r="B88" s="30" t="s">
        <v>70</v>
      </c>
      <c r="C88" s="31" t="s">
        <v>11</v>
      </c>
      <c r="D88" s="31" t="s">
        <v>68</v>
      </c>
      <c r="E88" s="31" t="s">
        <v>76</v>
      </c>
      <c r="F88" s="31" t="s">
        <v>21</v>
      </c>
      <c r="G88" s="32">
        <f t="shared" ref="G88" si="27">SUM(G89:G90)</f>
        <v>41550</v>
      </c>
      <c r="H88" s="32">
        <v>41550</v>
      </c>
      <c r="I88" s="19">
        <f t="shared" si="24"/>
        <v>0</v>
      </c>
    </row>
    <row r="89" spans="1:9" s="34" customFormat="1" ht="25.5">
      <c r="A89" s="33" t="s">
        <v>22</v>
      </c>
      <c r="B89" s="30" t="s">
        <v>70</v>
      </c>
      <c r="C89" s="31" t="s">
        <v>11</v>
      </c>
      <c r="D89" s="31" t="s">
        <v>68</v>
      </c>
      <c r="E89" s="31" t="s">
        <v>76</v>
      </c>
      <c r="F89" s="31" t="s">
        <v>23</v>
      </c>
      <c r="G89" s="32">
        <v>31912.5</v>
      </c>
      <c r="H89" s="32">
        <v>31912.5</v>
      </c>
      <c r="I89" s="19">
        <f t="shared" si="24"/>
        <v>0</v>
      </c>
    </row>
    <row r="90" spans="1:9" s="34" customFormat="1" ht="38.25">
      <c r="A90" s="33" t="s">
        <v>26</v>
      </c>
      <c r="B90" s="30" t="s">
        <v>70</v>
      </c>
      <c r="C90" s="31" t="s">
        <v>11</v>
      </c>
      <c r="D90" s="31" t="s">
        <v>68</v>
      </c>
      <c r="E90" s="31" t="s">
        <v>76</v>
      </c>
      <c r="F90" s="31" t="s">
        <v>27</v>
      </c>
      <c r="G90" s="32">
        <v>9637.5</v>
      </c>
      <c r="H90" s="32">
        <v>9637.5</v>
      </c>
      <c r="I90" s="19">
        <f t="shared" si="24"/>
        <v>0</v>
      </c>
    </row>
    <row r="91" spans="1:9" s="20" customFormat="1" ht="25.5">
      <c r="A91" s="29" t="s">
        <v>38</v>
      </c>
      <c r="B91" s="30" t="s">
        <v>70</v>
      </c>
      <c r="C91" s="31" t="s">
        <v>11</v>
      </c>
      <c r="D91" s="31" t="s">
        <v>68</v>
      </c>
      <c r="E91" s="31" t="s">
        <v>77</v>
      </c>
      <c r="F91" s="31" t="s">
        <v>9</v>
      </c>
      <c r="G91" s="32">
        <f t="shared" ref="G91" si="28">G92</f>
        <v>1614000</v>
      </c>
      <c r="H91" s="32">
        <v>1614000</v>
      </c>
      <c r="I91" s="19">
        <f t="shared" si="24"/>
        <v>0</v>
      </c>
    </row>
    <row r="92" spans="1:9" s="20" customFormat="1" ht="25.5">
      <c r="A92" s="33" t="s">
        <v>20</v>
      </c>
      <c r="B92" s="30" t="s">
        <v>70</v>
      </c>
      <c r="C92" s="31" t="s">
        <v>11</v>
      </c>
      <c r="D92" s="31" t="s">
        <v>68</v>
      </c>
      <c r="E92" s="31" t="s">
        <v>77</v>
      </c>
      <c r="F92" s="31" t="s">
        <v>21</v>
      </c>
      <c r="G92" s="32">
        <f t="shared" ref="G92" si="29">SUM(G93:G94)</f>
        <v>1614000</v>
      </c>
      <c r="H92" s="32">
        <v>1614000</v>
      </c>
      <c r="I92" s="19">
        <f t="shared" si="24"/>
        <v>0</v>
      </c>
    </row>
    <row r="93" spans="1:9" s="34" customFormat="1">
      <c r="A93" s="33" t="s">
        <v>40</v>
      </c>
      <c r="B93" s="30" t="s">
        <v>70</v>
      </c>
      <c r="C93" s="31" t="s">
        <v>11</v>
      </c>
      <c r="D93" s="31" t="s">
        <v>68</v>
      </c>
      <c r="E93" s="31" t="s">
        <v>77</v>
      </c>
      <c r="F93" s="31" t="s">
        <v>41</v>
      </c>
      <c r="G93" s="32">
        <v>1240000</v>
      </c>
      <c r="H93" s="32">
        <v>1240000</v>
      </c>
      <c r="I93" s="19">
        <f t="shared" si="24"/>
        <v>0</v>
      </c>
    </row>
    <row r="94" spans="1:9" s="34" customFormat="1" ht="38.25">
      <c r="A94" s="33" t="s">
        <v>26</v>
      </c>
      <c r="B94" s="30" t="s">
        <v>70</v>
      </c>
      <c r="C94" s="31" t="s">
        <v>11</v>
      </c>
      <c r="D94" s="31" t="s">
        <v>68</v>
      </c>
      <c r="E94" s="31" t="s">
        <v>77</v>
      </c>
      <c r="F94" s="31" t="s">
        <v>27</v>
      </c>
      <c r="G94" s="32">
        <v>374000</v>
      </c>
      <c r="H94" s="32">
        <v>374000</v>
      </c>
      <c r="I94" s="19">
        <f t="shared" si="24"/>
        <v>0</v>
      </c>
    </row>
    <row r="95" spans="1:9" s="20" customFormat="1" ht="38.25">
      <c r="A95" s="25" t="s">
        <v>78</v>
      </c>
      <c r="B95" s="26" t="s">
        <v>70</v>
      </c>
      <c r="C95" s="27" t="s">
        <v>11</v>
      </c>
      <c r="D95" s="27" t="s">
        <v>79</v>
      </c>
      <c r="E95" s="27" t="s">
        <v>8</v>
      </c>
      <c r="F95" s="27" t="s">
        <v>9</v>
      </c>
      <c r="G95" s="28">
        <f t="shared" ref="G95:G96" si="30">G96</f>
        <v>110682648.81999999</v>
      </c>
      <c r="H95" s="28">
        <v>110682648.81999999</v>
      </c>
      <c r="I95" s="19">
        <f t="shared" si="24"/>
        <v>0</v>
      </c>
    </row>
    <row r="96" spans="1:9" s="20" customFormat="1">
      <c r="A96" s="36" t="s">
        <v>72</v>
      </c>
      <c r="B96" s="30" t="s">
        <v>70</v>
      </c>
      <c r="C96" s="31" t="s">
        <v>11</v>
      </c>
      <c r="D96" s="31" t="s">
        <v>79</v>
      </c>
      <c r="E96" s="31" t="s">
        <v>73</v>
      </c>
      <c r="F96" s="31" t="s">
        <v>9</v>
      </c>
      <c r="G96" s="32">
        <f t="shared" si="30"/>
        <v>110682648.81999999</v>
      </c>
      <c r="H96" s="32">
        <v>110682648.81999999</v>
      </c>
      <c r="I96" s="19">
        <f t="shared" si="24"/>
        <v>0</v>
      </c>
    </row>
    <row r="97" spans="1:9" s="20" customFormat="1" ht="25.5">
      <c r="A97" s="36" t="s">
        <v>80</v>
      </c>
      <c r="B97" s="30" t="s">
        <v>70</v>
      </c>
      <c r="C97" s="31" t="s">
        <v>11</v>
      </c>
      <c r="D97" s="31" t="s">
        <v>79</v>
      </c>
      <c r="E97" s="31" t="s">
        <v>81</v>
      </c>
      <c r="F97" s="31" t="s">
        <v>9</v>
      </c>
      <c r="G97" s="32">
        <f>G98+G107+G111+G117</f>
        <v>110682648.81999999</v>
      </c>
      <c r="H97" s="32">
        <v>110682648.81999999</v>
      </c>
      <c r="I97" s="19">
        <f t="shared" si="24"/>
        <v>0</v>
      </c>
    </row>
    <row r="98" spans="1:9" s="20" customFormat="1" ht="25.5">
      <c r="A98" s="36" t="s">
        <v>18</v>
      </c>
      <c r="B98" s="37" t="s">
        <v>70</v>
      </c>
      <c r="C98" s="38" t="s">
        <v>11</v>
      </c>
      <c r="D98" s="38" t="s">
        <v>79</v>
      </c>
      <c r="E98" s="38" t="s">
        <v>82</v>
      </c>
      <c r="F98" s="38" t="s">
        <v>9</v>
      </c>
      <c r="G98" s="39">
        <f t="shared" ref="G98" si="31">G99+G102+G104</f>
        <v>12140560</v>
      </c>
      <c r="H98" s="39">
        <v>12140560</v>
      </c>
      <c r="I98" s="19">
        <f t="shared" si="24"/>
        <v>0</v>
      </c>
    </row>
    <row r="99" spans="1:9" s="20" customFormat="1" ht="25.5">
      <c r="A99" s="33" t="s">
        <v>20</v>
      </c>
      <c r="B99" s="37" t="s">
        <v>70</v>
      </c>
      <c r="C99" s="38" t="s">
        <v>11</v>
      </c>
      <c r="D99" s="38" t="s">
        <v>79</v>
      </c>
      <c r="E99" s="38" t="s">
        <v>82</v>
      </c>
      <c r="F99" s="31" t="s">
        <v>21</v>
      </c>
      <c r="G99" s="32">
        <f t="shared" ref="G99" si="32">SUM(G100:G101)</f>
        <v>4414900</v>
      </c>
      <c r="H99" s="32">
        <v>4414900</v>
      </c>
      <c r="I99" s="19">
        <f t="shared" si="24"/>
        <v>0</v>
      </c>
    </row>
    <row r="100" spans="1:9" s="34" customFormat="1" ht="25.5">
      <c r="A100" s="33" t="s">
        <v>22</v>
      </c>
      <c r="B100" s="37" t="s">
        <v>70</v>
      </c>
      <c r="C100" s="38" t="s">
        <v>11</v>
      </c>
      <c r="D100" s="38" t="s">
        <v>79</v>
      </c>
      <c r="E100" s="38" t="s">
        <v>82</v>
      </c>
      <c r="F100" s="31" t="s">
        <v>23</v>
      </c>
      <c r="G100" s="32">
        <v>3720348.5</v>
      </c>
      <c r="H100" s="32">
        <v>3720348.5</v>
      </c>
      <c r="I100" s="19">
        <f t="shared" si="24"/>
        <v>0</v>
      </c>
    </row>
    <row r="101" spans="1:9" s="34" customFormat="1" ht="38.25">
      <c r="A101" s="33" t="s">
        <v>26</v>
      </c>
      <c r="B101" s="37" t="s">
        <v>70</v>
      </c>
      <c r="C101" s="38" t="s">
        <v>11</v>
      </c>
      <c r="D101" s="38" t="s">
        <v>79</v>
      </c>
      <c r="E101" s="38" t="s">
        <v>82</v>
      </c>
      <c r="F101" s="31" t="s">
        <v>27</v>
      </c>
      <c r="G101" s="32">
        <v>694551.5</v>
      </c>
      <c r="H101" s="32">
        <v>694551.5</v>
      </c>
      <c r="I101" s="19">
        <f t="shared" si="24"/>
        <v>0</v>
      </c>
    </row>
    <row r="102" spans="1:9" s="20" customFormat="1" ht="25.5">
      <c r="A102" s="29" t="s">
        <v>28</v>
      </c>
      <c r="B102" s="37" t="s">
        <v>70</v>
      </c>
      <c r="C102" s="38" t="s">
        <v>11</v>
      </c>
      <c r="D102" s="38" t="s">
        <v>79</v>
      </c>
      <c r="E102" s="38" t="s">
        <v>82</v>
      </c>
      <c r="F102" s="31" t="s">
        <v>29</v>
      </c>
      <c r="G102" s="32">
        <f t="shared" ref="G102" si="33">G103</f>
        <v>7701660</v>
      </c>
      <c r="H102" s="32">
        <v>7701660</v>
      </c>
      <c r="I102" s="19">
        <f t="shared" si="24"/>
        <v>0</v>
      </c>
    </row>
    <row r="103" spans="1:9" s="20" customFormat="1">
      <c r="A103" s="33" t="s">
        <v>30</v>
      </c>
      <c r="B103" s="37" t="s">
        <v>70</v>
      </c>
      <c r="C103" s="38" t="s">
        <v>11</v>
      </c>
      <c r="D103" s="38" t="s">
        <v>79</v>
      </c>
      <c r="E103" s="38" t="s">
        <v>82</v>
      </c>
      <c r="F103" s="31" t="s">
        <v>31</v>
      </c>
      <c r="G103" s="32">
        <v>7701660</v>
      </c>
      <c r="H103" s="32">
        <v>7701660</v>
      </c>
      <c r="I103" s="19">
        <f t="shared" si="24"/>
        <v>0</v>
      </c>
    </row>
    <row r="104" spans="1:9" s="20" customFormat="1">
      <c r="A104" s="29" t="s">
        <v>32</v>
      </c>
      <c r="B104" s="37" t="s">
        <v>70</v>
      </c>
      <c r="C104" s="38" t="s">
        <v>11</v>
      </c>
      <c r="D104" s="38" t="s">
        <v>79</v>
      </c>
      <c r="E104" s="38" t="s">
        <v>82</v>
      </c>
      <c r="F104" s="31" t="s">
        <v>33</v>
      </c>
      <c r="G104" s="32">
        <f>SUM(G105:G106)</f>
        <v>24000</v>
      </c>
      <c r="H104" s="32">
        <v>24000</v>
      </c>
      <c r="I104" s="19">
        <f t="shared" si="24"/>
        <v>0</v>
      </c>
    </row>
    <row r="105" spans="1:9" s="34" customFormat="1">
      <c r="A105" s="33" t="s">
        <v>36</v>
      </c>
      <c r="B105" s="37" t="s">
        <v>70</v>
      </c>
      <c r="C105" s="38" t="s">
        <v>11</v>
      </c>
      <c r="D105" s="38" t="s">
        <v>79</v>
      </c>
      <c r="E105" s="38" t="s">
        <v>82</v>
      </c>
      <c r="F105" s="31" t="s">
        <v>37</v>
      </c>
      <c r="G105" s="32">
        <v>4000</v>
      </c>
      <c r="H105" s="32">
        <v>4000</v>
      </c>
      <c r="I105" s="19">
        <f t="shared" si="24"/>
        <v>0</v>
      </c>
    </row>
    <row r="106" spans="1:9" s="34" customFormat="1">
      <c r="A106" s="33" t="s">
        <v>83</v>
      </c>
      <c r="B106" s="37" t="s">
        <v>70</v>
      </c>
      <c r="C106" s="38" t="s">
        <v>11</v>
      </c>
      <c r="D106" s="38" t="s">
        <v>79</v>
      </c>
      <c r="E106" s="38" t="s">
        <v>82</v>
      </c>
      <c r="F106" s="31" t="s">
        <v>84</v>
      </c>
      <c r="G106" s="32">
        <v>20000</v>
      </c>
      <c r="H106" s="32">
        <v>20000</v>
      </c>
      <c r="I106" s="19">
        <f t="shared" si="24"/>
        <v>0</v>
      </c>
    </row>
    <row r="107" spans="1:9" s="20" customFormat="1" ht="25.5">
      <c r="A107" s="36" t="s">
        <v>38</v>
      </c>
      <c r="B107" s="30" t="s">
        <v>70</v>
      </c>
      <c r="C107" s="31" t="s">
        <v>11</v>
      </c>
      <c r="D107" s="31" t="s">
        <v>79</v>
      </c>
      <c r="E107" s="31" t="s">
        <v>85</v>
      </c>
      <c r="F107" s="38" t="s">
        <v>9</v>
      </c>
      <c r="G107" s="32">
        <f t="shared" ref="G107" si="34">G108</f>
        <v>97478740</v>
      </c>
      <c r="H107" s="32">
        <v>97478740</v>
      </c>
      <c r="I107" s="19">
        <f t="shared" si="24"/>
        <v>0</v>
      </c>
    </row>
    <row r="108" spans="1:9" s="20" customFormat="1" ht="25.5">
      <c r="A108" s="33" t="s">
        <v>20</v>
      </c>
      <c r="B108" s="30" t="s">
        <v>70</v>
      </c>
      <c r="C108" s="31" t="s">
        <v>11</v>
      </c>
      <c r="D108" s="31" t="s">
        <v>79</v>
      </c>
      <c r="E108" s="31" t="s">
        <v>85</v>
      </c>
      <c r="F108" s="38" t="s">
        <v>21</v>
      </c>
      <c r="G108" s="32">
        <f t="shared" ref="G108" si="35">SUM(G109:G110)</f>
        <v>97478740</v>
      </c>
      <c r="H108" s="32">
        <v>97478740</v>
      </c>
      <c r="I108" s="19">
        <f t="shared" si="24"/>
        <v>0</v>
      </c>
    </row>
    <row r="109" spans="1:9" s="34" customFormat="1">
      <c r="A109" s="33" t="s">
        <v>40</v>
      </c>
      <c r="B109" s="30" t="s">
        <v>70</v>
      </c>
      <c r="C109" s="31" t="s">
        <v>11</v>
      </c>
      <c r="D109" s="31" t="s">
        <v>79</v>
      </c>
      <c r="E109" s="31" t="s">
        <v>85</v>
      </c>
      <c r="F109" s="31" t="s">
        <v>41</v>
      </c>
      <c r="G109" s="32">
        <v>74867538</v>
      </c>
      <c r="H109" s="32">
        <v>74867538</v>
      </c>
      <c r="I109" s="19">
        <f t="shared" si="24"/>
        <v>0</v>
      </c>
    </row>
    <row r="110" spans="1:9" s="34" customFormat="1" ht="38.25">
      <c r="A110" s="33" t="s">
        <v>26</v>
      </c>
      <c r="B110" s="30" t="s">
        <v>70</v>
      </c>
      <c r="C110" s="31" t="s">
        <v>11</v>
      </c>
      <c r="D110" s="31" t="s">
        <v>79</v>
      </c>
      <c r="E110" s="31" t="s">
        <v>85</v>
      </c>
      <c r="F110" s="31" t="s">
        <v>27</v>
      </c>
      <c r="G110" s="32">
        <v>22611202</v>
      </c>
      <c r="H110" s="32">
        <v>22611202</v>
      </c>
      <c r="I110" s="19">
        <f t="shared" si="24"/>
        <v>0</v>
      </c>
    </row>
    <row r="111" spans="1:9" s="20" customFormat="1" ht="25.5">
      <c r="A111" s="29" t="s">
        <v>86</v>
      </c>
      <c r="B111" s="37" t="s">
        <v>70</v>
      </c>
      <c r="C111" s="38" t="s">
        <v>11</v>
      </c>
      <c r="D111" s="38" t="s">
        <v>79</v>
      </c>
      <c r="E111" s="38" t="s">
        <v>87</v>
      </c>
      <c r="F111" s="38" t="s">
        <v>9</v>
      </c>
      <c r="G111" s="32">
        <f t="shared" ref="G111" si="36">G112+G115</f>
        <v>1054348.82</v>
      </c>
      <c r="H111" s="32">
        <v>1054348.82</v>
      </c>
      <c r="I111" s="19">
        <f t="shared" si="24"/>
        <v>0</v>
      </c>
    </row>
    <row r="112" spans="1:9" s="20" customFormat="1" ht="25.5">
      <c r="A112" s="33" t="s">
        <v>20</v>
      </c>
      <c r="B112" s="37" t="s">
        <v>70</v>
      </c>
      <c r="C112" s="38" t="s">
        <v>11</v>
      </c>
      <c r="D112" s="38" t="s">
        <v>79</v>
      </c>
      <c r="E112" s="38" t="s">
        <v>87</v>
      </c>
      <c r="F112" s="38" t="s">
        <v>21</v>
      </c>
      <c r="G112" s="32">
        <f t="shared" ref="G112" si="37">SUM(G113:G114)</f>
        <v>834136.72</v>
      </c>
      <c r="H112" s="32">
        <v>834136.72</v>
      </c>
      <c r="I112" s="19">
        <f t="shared" si="24"/>
        <v>0</v>
      </c>
    </row>
    <row r="113" spans="1:9" s="34" customFormat="1">
      <c r="A113" s="33" t="s">
        <v>40</v>
      </c>
      <c r="B113" s="37" t="s">
        <v>70</v>
      </c>
      <c r="C113" s="38" t="s">
        <v>11</v>
      </c>
      <c r="D113" s="38" t="s">
        <v>79</v>
      </c>
      <c r="E113" s="38" t="s">
        <v>87</v>
      </c>
      <c r="F113" s="31" t="s">
        <v>41</v>
      </c>
      <c r="G113" s="32">
        <v>640658</v>
      </c>
      <c r="H113" s="32">
        <v>640658</v>
      </c>
      <c r="I113" s="19">
        <f t="shared" si="24"/>
        <v>0</v>
      </c>
    </row>
    <row r="114" spans="1:9" s="34" customFormat="1" ht="38.25">
      <c r="A114" s="33" t="s">
        <v>26</v>
      </c>
      <c r="B114" s="37" t="s">
        <v>70</v>
      </c>
      <c r="C114" s="38" t="s">
        <v>11</v>
      </c>
      <c r="D114" s="38" t="s">
        <v>79</v>
      </c>
      <c r="E114" s="38" t="s">
        <v>87</v>
      </c>
      <c r="F114" s="31" t="s">
        <v>27</v>
      </c>
      <c r="G114" s="32">
        <v>193478.72</v>
      </c>
      <c r="H114" s="32">
        <v>193478.72</v>
      </c>
      <c r="I114" s="19">
        <f t="shared" si="24"/>
        <v>0</v>
      </c>
    </row>
    <row r="115" spans="1:9" s="20" customFormat="1" ht="25.5">
      <c r="A115" s="29" t="s">
        <v>28</v>
      </c>
      <c r="B115" s="37" t="s">
        <v>70</v>
      </c>
      <c r="C115" s="38" t="s">
        <v>11</v>
      </c>
      <c r="D115" s="38" t="s">
        <v>79</v>
      </c>
      <c r="E115" s="38" t="s">
        <v>87</v>
      </c>
      <c r="F115" s="38" t="s">
        <v>29</v>
      </c>
      <c r="G115" s="32">
        <f t="shared" ref="G115" si="38">G116</f>
        <v>220212.1</v>
      </c>
      <c r="H115" s="32">
        <v>220212.1</v>
      </c>
      <c r="I115" s="19">
        <f t="shared" si="24"/>
        <v>0</v>
      </c>
    </row>
    <row r="116" spans="1:9" s="20" customFormat="1">
      <c r="A116" s="33" t="s">
        <v>30</v>
      </c>
      <c r="B116" s="37" t="s">
        <v>70</v>
      </c>
      <c r="C116" s="38" t="s">
        <v>11</v>
      </c>
      <c r="D116" s="38" t="s">
        <v>79</v>
      </c>
      <c r="E116" s="38" t="s">
        <v>87</v>
      </c>
      <c r="F116" s="38" t="s">
        <v>31</v>
      </c>
      <c r="G116" s="32">
        <v>220212.1</v>
      </c>
      <c r="H116" s="32">
        <v>220212.1</v>
      </c>
      <c r="I116" s="19">
        <f t="shared" si="24"/>
        <v>0</v>
      </c>
    </row>
    <row r="117" spans="1:9" s="20" customFormat="1" ht="38.25">
      <c r="A117" s="36" t="s">
        <v>88</v>
      </c>
      <c r="B117" s="37" t="s">
        <v>70</v>
      </c>
      <c r="C117" s="38" t="s">
        <v>11</v>
      </c>
      <c r="D117" s="38" t="s">
        <v>79</v>
      </c>
      <c r="E117" s="38" t="s">
        <v>89</v>
      </c>
      <c r="F117" s="38" t="s">
        <v>9</v>
      </c>
      <c r="G117" s="39">
        <f t="shared" ref="G117:G118" si="39">G118</f>
        <v>9000</v>
      </c>
      <c r="H117" s="39">
        <v>9000</v>
      </c>
      <c r="I117" s="19">
        <f t="shared" si="24"/>
        <v>0</v>
      </c>
    </row>
    <row r="118" spans="1:9" s="20" customFormat="1" ht="25.5">
      <c r="A118" s="29" t="s">
        <v>28</v>
      </c>
      <c r="B118" s="37" t="s">
        <v>70</v>
      </c>
      <c r="C118" s="38" t="s">
        <v>11</v>
      </c>
      <c r="D118" s="38" t="s">
        <v>79</v>
      </c>
      <c r="E118" s="38" t="s">
        <v>89</v>
      </c>
      <c r="F118" s="38" t="s">
        <v>29</v>
      </c>
      <c r="G118" s="32">
        <f t="shared" si="39"/>
        <v>9000</v>
      </c>
      <c r="H118" s="32">
        <v>9000</v>
      </c>
      <c r="I118" s="19">
        <f t="shared" si="24"/>
        <v>0</v>
      </c>
    </row>
    <row r="119" spans="1:9" s="20" customFormat="1">
      <c r="A119" s="33" t="s">
        <v>30</v>
      </c>
      <c r="B119" s="37" t="s">
        <v>70</v>
      </c>
      <c r="C119" s="38" t="s">
        <v>11</v>
      </c>
      <c r="D119" s="38" t="s">
        <v>79</v>
      </c>
      <c r="E119" s="38" t="s">
        <v>89</v>
      </c>
      <c r="F119" s="38" t="s">
        <v>31</v>
      </c>
      <c r="G119" s="32">
        <v>9000</v>
      </c>
      <c r="H119" s="32">
        <v>9000</v>
      </c>
      <c r="I119" s="19">
        <f t="shared" si="24"/>
        <v>0</v>
      </c>
    </row>
    <row r="120" spans="1:9" s="20" customFormat="1">
      <c r="A120" s="25" t="s">
        <v>90</v>
      </c>
      <c r="B120" s="26" t="s">
        <v>70</v>
      </c>
      <c r="C120" s="27" t="s">
        <v>11</v>
      </c>
      <c r="D120" s="27" t="s">
        <v>91</v>
      </c>
      <c r="E120" s="27" t="s">
        <v>8</v>
      </c>
      <c r="F120" s="27" t="s">
        <v>9</v>
      </c>
      <c r="G120" s="28">
        <f t="shared" ref="G120:G124" si="40">G121</f>
        <v>138270</v>
      </c>
      <c r="H120" s="28">
        <v>138270</v>
      </c>
      <c r="I120" s="19">
        <f t="shared" si="24"/>
        <v>0</v>
      </c>
    </row>
    <row r="121" spans="1:9" s="20" customFormat="1" ht="38.25">
      <c r="A121" s="29" t="s">
        <v>56</v>
      </c>
      <c r="B121" s="30" t="s">
        <v>70</v>
      </c>
      <c r="C121" s="31" t="s">
        <v>11</v>
      </c>
      <c r="D121" s="38" t="s">
        <v>91</v>
      </c>
      <c r="E121" s="31" t="s">
        <v>57</v>
      </c>
      <c r="F121" s="31" t="s">
        <v>9</v>
      </c>
      <c r="G121" s="32">
        <f t="shared" si="40"/>
        <v>138270</v>
      </c>
      <c r="H121" s="32">
        <v>138270</v>
      </c>
      <c r="I121" s="19">
        <f t="shared" si="24"/>
        <v>0</v>
      </c>
    </row>
    <row r="122" spans="1:9" s="20" customFormat="1">
      <c r="A122" s="29" t="s">
        <v>58</v>
      </c>
      <c r="B122" s="30" t="s">
        <v>70</v>
      </c>
      <c r="C122" s="31" t="s">
        <v>11</v>
      </c>
      <c r="D122" s="38" t="s">
        <v>91</v>
      </c>
      <c r="E122" s="31" t="s">
        <v>59</v>
      </c>
      <c r="F122" s="31" t="s">
        <v>9</v>
      </c>
      <c r="G122" s="32">
        <f t="shared" si="40"/>
        <v>138270</v>
      </c>
      <c r="H122" s="32">
        <v>138270</v>
      </c>
      <c r="I122" s="19">
        <f t="shared" si="24"/>
        <v>0</v>
      </c>
    </row>
    <row r="123" spans="1:9" s="20" customFormat="1" ht="38.25">
      <c r="A123" s="36" t="s">
        <v>92</v>
      </c>
      <c r="B123" s="37" t="s">
        <v>70</v>
      </c>
      <c r="C123" s="38" t="s">
        <v>11</v>
      </c>
      <c r="D123" s="38" t="s">
        <v>91</v>
      </c>
      <c r="E123" s="38" t="s">
        <v>93</v>
      </c>
      <c r="F123" s="38" t="s">
        <v>9</v>
      </c>
      <c r="G123" s="39">
        <f t="shared" si="40"/>
        <v>138270</v>
      </c>
      <c r="H123" s="39">
        <v>138270</v>
      </c>
      <c r="I123" s="19">
        <f t="shared" si="24"/>
        <v>0</v>
      </c>
    </row>
    <row r="124" spans="1:9" s="20" customFormat="1" ht="25.5">
      <c r="A124" s="29" t="s">
        <v>28</v>
      </c>
      <c r="B124" s="37" t="s">
        <v>70</v>
      </c>
      <c r="C124" s="38" t="s">
        <v>11</v>
      </c>
      <c r="D124" s="38" t="s">
        <v>91</v>
      </c>
      <c r="E124" s="38" t="s">
        <v>93</v>
      </c>
      <c r="F124" s="38" t="s">
        <v>29</v>
      </c>
      <c r="G124" s="32">
        <f t="shared" si="40"/>
        <v>138270</v>
      </c>
      <c r="H124" s="32">
        <v>138270</v>
      </c>
      <c r="I124" s="19">
        <f t="shared" si="24"/>
        <v>0</v>
      </c>
    </row>
    <row r="125" spans="1:9" s="20" customFormat="1">
      <c r="A125" s="33" t="s">
        <v>30</v>
      </c>
      <c r="B125" s="37" t="s">
        <v>70</v>
      </c>
      <c r="C125" s="38" t="s">
        <v>11</v>
      </c>
      <c r="D125" s="38" t="s">
        <v>91</v>
      </c>
      <c r="E125" s="38" t="s">
        <v>93</v>
      </c>
      <c r="F125" s="38" t="s">
        <v>31</v>
      </c>
      <c r="G125" s="32">
        <v>138270</v>
      </c>
      <c r="H125" s="32">
        <v>138270</v>
      </c>
      <c r="I125" s="19">
        <f t="shared" si="24"/>
        <v>0</v>
      </c>
    </row>
    <row r="126" spans="1:9" s="20" customFormat="1">
      <c r="A126" s="25" t="s">
        <v>50</v>
      </c>
      <c r="B126" s="26" t="s">
        <v>70</v>
      </c>
      <c r="C126" s="27" t="s">
        <v>11</v>
      </c>
      <c r="D126" s="27" t="s">
        <v>51</v>
      </c>
      <c r="E126" s="27" t="s">
        <v>8</v>
      </c>
      <c r="F126" s="27" t="s">
        <v>9</v>
      </c>
      <c r="G126" s="28">
        <f t="shared" ref="G126" si="41">G127+G136+G142+G177+G208+G214+G230</f>
        <v>153691920</v>
      </c>
      <c r="H126" s="28">
        <v>153691920</v>
      </c>
      <c r="I126" s="19">
        <f t="shared" si="24"/>
        <v>0</v>
      </c>
    </row>
    <row r="127" spans="1:9" s="20" customFormat="1" ht="25.5">
      <c r="A127" s="36" t="s">
        <v>94</v>
      </c>
      <c r="B127" s="30" t="s">
        <v>70</v>
      </c>
      <c r="C127" s="31" t="s">
        <v>11</v>
      </c>
      <c r="D127" s="31" t="s">
        <v>51</v>
      </c>
      <c r="E127" s="31" t="s">
        <v>95</v>
      </c>
      <c r="F127" s="31" t="s">
        <v>9</v>
      </c>
      <c r="G127" s="32">
        <f t="shared" ref="G127:G128" si="42">G128</f>
        <v>2329080</v>
      </c>
      <c r="H127" s="32">
        <v>2329080</v>
      </c>
      <c r="I127" s="19">
        <f t="shared" si="24"/>
        <v>0</v>
      </c>
    </row>
    <row r="128" spans="1:9" s="20" customFormat="1" ht="25.5">
      <c r="A128" s="36" t="s">
        <v>96</v>
      </c>
      <c r="B128" s="30" t="s">
        <v>70</v>
      </c>
      <c r="C128" s="31" t="s">
        <v>11</v>
      </c>
      <c r="D128" s="31" t="s">
        <v>51</v>
      </c>
      <c r="E128" s="31" t="s">
        <v>97</v>
      </c>
      <c r="F128" s="31" t="s">
        <v>9</v>
      </c>
      <c r="G128" s="32">
        <f t="shared" si="42"/>
        <v>2329080</v>
      </c>
      <c r="H128" s="32">
        <v>2329080</v>
      </c>
      <c r="I128" s="19">
        <f t="shared" si="24"/>
        <v>0</v>
      </c>
    </row>
    <row r="129" spans="1:9" s="20" customFormat="1" ht="38.25">
      <c r="A129" s="36" t="s">
        <v>98</v>
      </c>
      <c r="B129" s="30" t="s">
        <v>70</v>
      </c>
      <c r="C129" s="31" t="s">
        <v>11</v>
      </c>
      <c r="D129" s="31" t="s">
        <v>51</v>
      </c>
      <c r="E129" s="31" t="s">
        <v>99</v>
      </c>
      <c r="F129" s="31" t="s">
        <v>9</v>
      </c>
      <c r="G129" s="32">
        <f t="shared" ref="G129" si="43">G130+G133</f>
        <v>2329080</v>
      </c>
      <c r="H129" s="32">
        <v>2329080</v>
      </c>
      <c r="I129" s="19">
        <f t="shared" si="24"/>
        <v>0</v>
      </c>
    </row>
    <row r="130" spans="1:9" s="20" customFormat="1" ht="38.25">
      <c r="A130" s="36" t="s">
        <v>100</v>
      </c>
      <c r="B130" s="30" t="s">
        <v>70</v>
      </c>
      <c r="C130" s="31" t="s">
        <v>11</v>
      </c>
      <c r="D130" s="31" t="s">
        <v>51</v>
      </c>
      <c r="E130" s="31" t="s">
        <v>101</v>
      </c>
      <c r="F130" s="31" t="s">
        <v>9</v>
      </c>
      <c r="G130" s="32">
        <f t="shared" ref="G130:G131" si="44">G131</f>
        <v>1361220</v>
      </c>
      <c r="H130" s="32">
        <v>1361220</v>
      </c>
      <c r="I130" s="19">
        <f t="shared" si="24"/>
        <v>0</v>
      </c>
    </row>
    <row r="131" spans="1:9" s="20" customFormat="1">
      <c r="A131" s="29" t="s">
        <v>32</v>
      </c>
      <c r="B131" s="30" t="s">
        <v>70</v>
      </c>
      <c r="C131" s="31" t="s">
        <v>11</v>
      </c>
      <c r="D131" s="31" t="s">
        <v>51</v>
      </c>
      <c r="E131" s="31" t="s">
        <v>101</v>
      </c>
      <c r="F131" s="31" t="s">
        <v>33</v>
      </c>
      <c r="G131" s="32">
        <f t="shared" si="44"/>
        <v>1361220</v>
      </c>
      <c r="H131" s="32">
        <v>1361220</v>
      </c>
      <c r="I131" s="19">
        <f t="shared" si="24"/>
        <v>0</v>
      </c>
    </row>
    <row r="132" spans="1:9" s="20" customFormat="1">
      <c r="A132" s="33" t="s">
        <v>83</v>
      </c>
      <c r="B132" s="30" t="s">
        <v>70</v>
      </c>
      <c r="C132" s="31" t="s">
        <v>11</v>
      </c>
      <c r="D132" s="31" t="s">
        <v>51</v>
      </c>
      <c r="E132" s="31" t="s">
        <v>101</v>
      </c>
      <c r="F132" s="31" t="s">
        <v>84</v>
      </c>
      <c r="G132" s="32">
        <v>1361220</v>
      </c>
      <c r="H132" s="32">
        <v>1361220</v>
      </c>
      <c r="I132" s="19">
        <f t="shared" si="24"/>
        <v>0</v>
      </c>
    </row>
    <row r="133" spans="1:9" s="20" customFormat="1" ht="63.75">
      <c r="A133" s="29" t="s">
        <v>54</v>
      </c>
      <c r="B133" s="30" t="s">
        <v>70</v>
      </c>
      <c r="C133" s="31" t="s">
        <v>11</v>
      </c>
      <c r="D133" s="31" t="s">
        <v>51</v>
      </c>
      <c r="E133" s="31" t="s">
        <v>102</v>
      </c>
      <c r="F133" s="31" t="s">
        <v>9</v>
      </c>
      <c r="G133" s="32">
        <f t="shared" ref="G133:G134" si="45">G134</f>
        <v>967860</v>
      </c>
      <c r="H133" s="32">
        <v>967860</v>
      </c>
      <c r="I133" s="19">
        <f t="shared" si="24"/>
        <v>0</v>
      </c>
    </row>
    <row r="134" spans="1:9" s="20" customFormat="1" ht="25.5">
      <c r="A134" s="29" t="s">
        <v>28</v>
      </c>
      <c r="B134" s="30" t="s">
        <v>70</v>
      </c>
      <c r="C134" s="31" t="s">
        <v>11</v>
      </c>
      <c r="D134" s="31" t="s">
        <v>51</v>
      </c>
      <c r="E134" s="31" t="s">
        <v>102</v>
      </c>
      <c r="F134" s="31" t="s">
        <v>29</v>
      </c>
      <c r="G134" s="32">
        <f t="shared" si="45"/>
        <v>967860</v>
      </c>
      <c r="H134" s="32">
        <v>967860</v>
      </c>
      <c r="I134" s="19">
        <f t="shared" si="24"/>
        <v>0</v>
      </c>
    </row>
    <row r="135" spans="1:9" s="20" customFormat="1">
      <c r="A135" s="33" t="s">
        <v>30</v>
      </c>
      <c r="B135" s="30" t="s">
        <v>70</v>
      </c>
      <c r="C135" s="31" t="s">
        <v>11</v>
      </c>
      <c r="D135" s="31" t="s">
        <v>51</v>
      </c>
      <c r="E135" s="31" t="s">
        <v>102</v>
      </c>
      <c r="F135" s="31" t="s">
        <v>31</v>
      </c>
      <c r="G135" s="32">
        <v>967860</v>
      </c>
      <c r="H135" s="32">
        <v>967860</v>
      </c>
      <c r="I135" s="19">
        <f t="shared" si="24"/>
        <v>0</v>
      </c>
    </row>
    <row r="136" spans="1:9" s="20" customFormat="1" ht="25.5">
      <c r="A136" s="29" t="s">
        <v>103</v>
      </c>
      <c r="B136" s="30" t="s">
        <v>70</v>
      </c>
      <c r="C136" s="31" t="s">
        <v>11</v>
      </c>
      <c r="D136" s="31" t="s">
        <v>51</v>
      </c>
      <c r="E136" s="31" t="s">
        <v>104</v>
      </c>
      <c r="F136" s="31" t="s">
        <v>9</v>
      </c>
      <c r="G136" s="32">
        <f t="shared" ref="G136:G140" si="46">G137</f>
        <v>100000</v>
      </c>
      <c r="H136" s="32">
        <v>100000</v>
      </c>
      <c r="I136" s="19">
        <f t="shared" si="24"/>
        <v>0</v>
      </c>
    </row>
    <row r="137" spans="1:9" s="20" customFormat="1" ht="25.5">
      <c r="A137" s="29" t="s">
        <v>105</v>
      </c>
      <c r="B137" s="30" t="s">
        <v>70</v>
      </c>
      <c r="C137" s="31" t="s">
        <v>11</v>
      </c>
      <c r="D137" s="31" t="s">
        <v>51</v>
      </c>
      <c r="E137" s="31" t="s">
        <v>106</v>
      </c>
      <c r="F137" s="31" t="s">
        <v>9</v>
      </c>
      <c r="G137" s="32">
        <f t="shared" si="46"/>
        <v>100000</v>
      </c>
      <c r="H137" s="32">
        <v>100000</v>
      </c>
      <c r="I137" s="19">
        <f t="shared" si="24"/>
        <v>0</v>
      </c>
    </row>
    <row r="138" spans="1:9" s="20" customFormat="1" ht="25.5">
      <c r="A138" s="29" t="s">
        <v>107</v>
      </c>
      <c r="B138" s="30" t="s">
        <v>70</v>
      </c>
      <c r="C138" s="31" t="s">
        <v>11</v>
      </c>
      <c r="D138" s="31" t="s">
        <v>51</v>
      </c>
      <c r="E138" s="31" t="s">
        <v>108</v>
      </c>
      <c r="F138" s="31" t="s">
        <v>9</v>
      </c>
      <c r="G138" s="32">
        <f t="shared" si="46"/>
        <v>100000</v>
      </c>
      <c r="H138" s="32">
        <v>100000</v>
      </c>
      <c r="I138" s="19">
        <f t="shared" si="24"/>
        <v>0</v>
      </c>
    </row>
    <row r="139" spans="1:9" s="20" customFormat="1" ht="38.25">
      <c r="A139" s="29" t="s">
        <v>109</v>
      </c>
      <c r="B139" s="30" t="s">
        <v>70</v>
      </c>
      <c r="C139" s="31" t="s">
        <v>11</v>
      </c>
      <c r="D139" s="31" t="s">
        <v>51</v>
      </c>
      <c r="E139" s="31" t="s">
        <v>110</v>
      </c>
      <c r="F139" s="31" t="s">
        <v>9</v>
      </c>
      <c r="G139" s="32">
        <f t="shared" si="46"/>
        <v>100000</v>
      </c>
      <c r="H139" s="32">
        <v>100000</v>
      </c>
      <c r="I139" s="19">
        <f t="shared" si="24"/>
        <v>0</v>
      </c>
    </row>
    <row r="140" spans="1:9" s="20" customFormat="1" ht="25.5">
      <c r="A140" s="29" t="s">
        <v>28</v>
      </c>
      <c r="B140" s="30" t="s">
        <v>70</v>
      </c>
      <c r="C140" s="31" t="s">
        <v>11</v>
      </c>
      <c r="D140" s="31" t="s">
        <v>51</v>
      </c>
      <c r="E140" s="31" t="s">
        <v>110</v>
      </c>
      <c r="F140" s="31" t="s">
        <v>29</v>
      </c>
      <c r="G140" s="32">
        <f t="shared" si="46"/>
        <v>100000</v>
      </c>
      <c r="H140" s="32">
        <v>100000</v>
      </c>
      <c r="I140" s="19">
        <f t="shared" si="24"/>
        <v>0</v>
      </c>
    </row>
    <row r="141" spans="1:9" s="20" customFormat="1">
      <c r="A141" s="33" t="s">
        <v>30</v>
      </c>
      <c r="B141" s="30" t="s">
        <v>70</v>
      </c>
      <c r="C141" s="31" t="s">
        <v>11</v>
      </c>
      <c r="D141" s="31" t="s">
        <v>51</v>
      </c>
      <c r="E141" s="31" t="s">
        <v>110</v>
      </c>
      <c r="F141" s="31" t="s">
        <v>31</v>
      </c>
      <c r="G141" s="32">
        <v>100000</v>
      </c>
      <c r="H141" s="32">
        <v>100000</v>
      </c>
      <c r="I141" s="19">
        <f t="shared" si="24"/>
        <v>0</v>
      </c>
    </row>
    <row r="142" spans="1:9" s="20" customFormat="1" ht="38.25">
      <c r="A142" s="36" t="s">
        <v>111</v>
      </c>
      <c r="B142" s="30" t="s">
        <v>70</v>
      </c>
      <c r="C142" s="31" t="s">
        <v>11</v>
      </c>
      <c r="D142" s="31" t="s">
        <v>51</v>
      </c>
      <c r="E142" s="31" t="s">
        <v>112</v>
      </c>
      <c r="F142" s="31" t="s">
        <v>9</v>
      </c>
      <c r="G142" s="32">
        <f t="shared" ref="G142" si="47">G143+G152</f>
        <v>97807970</v>
      </c>
      <c r="H142" s="32">
        <v>97807970</v>
      </c>
      <c r="I142" s="19">
        <f t="shared" si="24"/>
        <v>0</v>
      </c>
    </row>
    <row r="143" spans="1:9" s="20" customFormat="1" ht="25.5">
      <c r="A143" s="36" t="s">
        <v>113</v>
      </c>
      <c r="B143" s="30" t="s">
        <v>70</v>
      </c>
      <c r="C143" s="31" t="s">
        <v>11</v>
      </c>
      <c r="D143" s="31" t="s">
        <v>51</v>
      </c>
      <c r="E143" s="31" t="s">
        <v>114</v>
      </c>
      <c r="F143" s="31" t="s">
        <v>9</v>
      </c>
      <c r="G143" s="32">
        <f t="shared" ref="G143" si="48">G144+G148</f>
        <v>21575410</v>
      </c>
      <c r="H143" s="32">
        <v>21575410</v>
      </c>
      <c r="I143" s="19">
        <f t="shared" si="24"/>
        <v>0</v>
      </c>
    </row>
    <row r="144" spans="1:9" s="20" customFormat="1" ht="38.25">
      <c r="A144" s="36" t="s">
        <v>115</v>
      </c>
      <c r="B144" s="30" t="s">
        <v>70</v>
      </c>
      <c r="C144" s="31" t="s">
        <v>11</v>
      </c>
      <c r="D144" s="31" t="s">
        <v>51</v>
      </c>
      <c r="E144" s="31" t="s">
        <v>116</v>
      </c>
      <c r="F144" s="31" t="s">
        <v>9</v>
      </c>
      <c r="G144" s="32">
        <f t="shared" ref="G144:G146" si="49">G145</f>
        <v>16859250</v>
      </c>
      <c r="H144" s="32">
        <v>16859250</v>
      </c>
      <c r="I144" s="19">
        <f t="shared" si="24"/>
        <v>0</v>
      </c>
    </row>
    <row r="145" spans="1:9" s="20" customFormat="1" ht="25.5">
      <c r="A145" s="36" t="s">
        <v>117</v>
      </c>
      <c r="B145" s="30" t="s">
        <v>70</v>
      </c>
      <c r="C145" s="31" t="s">
        <v>11</v>
      </c>
      <c r="D145" s="31" t="s">
        <v>51</v>
      </c>
      <c r="E145" s="31" t="s">
        <v>118</v>
      </c>
      <c r="F145" s="31" t="s">
        <v>9</v>
      </c>
      <c r="G145" s="32">
        <f t="shared" si="49"/>
        <v>16859250</v>
      </c>
      <c r="H145" s="32">
        <v>16859250</v>
      </c>
      <c r="I145" s="19">
        <f t="shared" si="24"/>
        <v>0</v>
      </c>
    </row>
    <row r="146" spans="1:9" s="20" customFormat="1" ht="25.5">
      <c r="A146" s="29" t="s">
        <v>28</v>
      </c>
      <c r="B146" s="30" t="s">
        <v>70</v>
      </c>
      <c r="C146" s="31" t="s">
        <v>11</v>
      </c>
      <c r="D146" s="31" t="s">
        <v>51</v>
      </c>
      <c r="E146" s="31" t="s">
        <v>118</v>
      </c>
      <c r="F146" s="31" t="s">
        <v>29</v>
      </c>
      <c r="G146" s="32">
        <f t="shared" si="49"/>
        <v>16859250</v>
      </c>
      <c r="H146" s="32">
        <v>16859250</v>
      </c>
      <c r="I146" s="19">
        <f t="shared" si="24"/>
        <v>0</v>
      </c>
    </row>
    <row r="147" spans="1:9" s="20" customFormat="1">
      <c r="A147" s="33" t="s">
        <v>30</v>
      </c>
      <c r="B147" s="30" t="s">
        <v>70</v>
      </c>
      <c r="C147" s="31" t="s">
        <v>11</v>
      </c>
      <c r="D147" s="31" t="s">
        <v>51</v>
      </c>
      <c r="E147" s="31" t="s">
        <v>118</v>
      </c>
      <c r="F147" s="31" t="s">
        <v>31</v>
      </c>
      <c r="G147" s="32">
        <v>16859250</v>
      </c>
      <c r="H147" s="32">
        <v>16859250</v>
      </c>
      <c r="I147" s="19">
        <f t="shared" si="24"/>
        <v>0</v>
      </c>
    </row>
    <row r="148" spans="1:9" s="20" customFormat="1" ht="38.25">
      <c r="A148" s="36" t="s">
        <v>119</v>
      </c>
      <c r="B148" s="30" t="s">
        <v>70</v>
      </c>
      <c r="C148" s="31" t="s">
        <v>11</v>
      </c>
      <c r="D148" s="31" t="s">
        <v>51</v>
      </c>
      <c r="E148" s="31" t="s">
        <v>120</v>
      </c>
      <c r="F148" s="31" t="s">
        <v>9</v>
      </c>
      <c r="G148" s="32">
        <f t="shared" ref="G148:G150" si="50">G149</f>
        <v>4716160</v>
      </c>
      <c r="H148" s="32">
        <v>4716160</v>
      </c>
      <c r="I148" s="19">
        <f t="shared" si="24"/>
        <v>0</v>
      </c>
    </row>
    <row r="149" spans="1:9" s="20" customFormat="1" ht="25.5">
      <c r="A149" s="36" t="s">
        <v>117</v>
      </c>
      <c r="B149" s="30" t="s">
        <v>70</v>
      </c>
      <c r="C149" s="31" t="s">
        <v>11</v>
      </c>
      <c r="D149" s="31" t="s">
        <v>51</v>
      </c>
      <c r="E149" s="31" t="s">
        <v>121</v>
      </c>
      <c r="F149" s="31" t="s">
        <v>9</v>
      </c>
      <c r="G149" s="32">
        <f t="shared" si="50"/>
        <v>4716160</v>
      </c>
      <c r="H149" s="32">
        <v>4716160</v>
      </c>
      <c r="I149" s="19">
        <f t="shared" ref="I149:I212" si="51">G149-H149</f>
        <v>0</v>
      </c>
    </row>
    <row r="150" spans="1:9" s="20" customFormat="1" ht="25.5">
      <c r="A150" s="29" t="s">
        <v>28</v>
      </c>
      <c r="B150" s="30" t="s">
        <v>70</v>
      </c>
      <c r="C150" s="31" t="s">
        <v>11</v>
      </c>
      <c r="D150" s="31" t="s">
        <v>51</v>
      </c>
      <c r="E150" s="31" t="s">
        <v>121</v>
      </c>
      <c r="F150" s="31" t="s">
        <v>29</v>
      </c>
      <c r="G150" s="32">
        <f t="shared" si="50"/>
        <v>4716160</v>
      </c>
      <c r="H150" s="32">
        <v>4716160</v>
      </c>
      <c r="I150" s="19">
        <f t="shared" si="51"/>
        <v>0</v>
      </c>
    </row>
    <row r="151" spans="1:9" s="20" customFormat="1">
      <c r="A151" s="33" t="s">
        <v>30</v>
      </c>
      <c r="B151" s="30" t="s">
        <v>70</v>
      </c>
      <c r="C151" s="31" t="s">
        <v>11</v>
      </c>
      <c r="D151" s="31" t="s">
        <v>51</v>
      </c>
      <c r="E151" s="31" t="s">
        <v>121</v>
      </c>
      <c r="F151" s="31" t="s">
        <v>31</v>
      </c>
      <c r="G151" s="32">
        <v>4716160</v>
      </c>
      <c r="H151" s="32">
        <v>4716160</v>
      </c>
      <c r="I151" s="19">
        <f t="shared" si="51"/>
        <v>0</v>
      </c>
    </row>
    <row r="152" spans="1:9" s="20" customFormat="1" ht="38.25">
      <c r="A152" s="36" t="s">
        <v>122</v>
      </c>
      <c r="B152" s="30" t="s">
        <v>70</v>
      </c>
      <c r="C152" s="31" t="s">
        <v>11</v>
      </c>
      <c r="D152" s="31" t="s">
        <v>51</v>
      </c>
      <c r="E152" s="31" t="s">
        <v>123</v>
      </c>
      <c r="F152" s="31" t="s">
        <v>9</v>
      </c>
      <c r="G152" s="32">
        <f t="shared" ref="G152" si="52">G153+G157+G165+G161</f>
        <v>76232560</v>
      </c>
      <c r="H152" s="32">
        <v>76232560</v>
      </c>
      <c r="I152" s="19">
        <f t="shared" si="51"/>
        <v>0</v>
      </c>
    </row>
    <row r="153" spans="1:9" s="20" customFormat="1" ht="25.5">
      <c r="A153" s="36" t="s">
        <v>124</v>
      </c>
      <c r="B153" s="30" t="s">
        <v>70</v>
      </c>
      <c r="C153" s="31" t="s">
        <v>11</v>
      </c>
      <c r="D153" s="31" t="s">
        <v>51</v>
      </c>
      <c r="E153" s="31" t="s">
        <v>125</v>
      </c>
      <c r="F153" s="31" t="s">
        <v>9</v>
      </c>
      <c r="G153" s="32">
        <f t="shared" ref="G153:G155" si="53">G154</f>
        <v>450000</v>
      </c>
      <c r="H153" s="32">
        <v>450000</v>
      </c>
      <c r="I153" s="19">
        <f t="shared" si="51"/>
        <v>0</v>
      </c>
    </row>
    <row r="154" spans="1:9" s="20" customFormat="1" ht="38.25">
      <c r="A154" s="36" t="s">
        <v>126</v>
      </c>
      <c r="B154" s="30" t="s">
        <v>70</v>
      </c>
      <c r="C154" s="31" t="s">
        <v>11</v>
      </c>
      <c r="D154" s="31" t="s">
        <v>51</v>
      </c>
      <c r="E154" s="31" t="s">
        <v>127</v>
      </c>
      <c r="F154" s="31" t="s">
        <v>9</v>
      </c>
      <c r="G154" s="32">
        <f t="shared" si="53"/>
        <v>450000</v>
      </c>
      <c r="H154" s="32">
        <v>450000</v>
      </c>
      <c r="I154" s="19">
        <f t="shared" si="51"/>
        <v>0</v>
      </c>
    </row>
    <row r="155" spans="1:9" s="20" customFormat="1" ht="25.5">
      <c r="A155" s="29" t="s">
        <v>28</v>
      </c>
      <c r="B155" s="30" t="s">
        <v>70</v>
      </c>
      <c r="C155" s="31" t="s">
        <v>11</v>
      </c>
      <c r="D155" s="31" t="s">
        <v>51</v>
      </c>
      <c r="E155" s="31" t="s">
        <v>127</v>
      </c>
      <c r="F155" s="31" t="s">
        <v>29</v>
      </c>
      <c r="G155" s="32">
        <f t="shared" si="53"/>
        <v>450000</v>
      </c>
      <c r="H155" s="32">
        <v>450000</v>
      </c>
      <c r="I155" s="19">
        <f t="shared" si="51"/>
        <v>0</v>
      </c>
    </row>
    <row r="156" spans="1:9" s="20" customFormat="1">
      <c r="A156" s="33" t="s">
        <v>30</v>
      </c>
      <c r="B156" s="30" t="s">
        <v>70</v>
      </c>
      <c r="C156" s="31" t="s">
        <v>11</v>
      </c>
      <c r="D156" s="31" t="s">
        <v>51</v>
      </c>
      <c r="E156" s="31" t="s">
        <v>127</v>
      </c>
      <c r="F156" s="31" t="s">
        <v>31</v>
      </c>
      <c r="G156" s="32">
        <v>450000</v>
      </c>
      <c r="H156" s="32">
        <v>450000</v>
      </c>
      <c r="I156" s="19">
        <f t="shared" si="51"/>
        <v>0</v>
      </c>
    </row>
    <row r="157" spans="1:9" s="20" customFormat="1" ht="51">
      <c r="A157" s="36" t="s">
        <v>128</v>
      </c>
      <c r="B157" s="30" t="s">
        <v>70</v>
      </c>
      <c r="C157" s="31" t="s">
        <v>11</v>
      </c>
      <c r="D157" s="31" t="s">
        <v>51</v>
      </c>
      <c r="E157" s="31" t="s">
        <v>129</v>
      </c>
      <c r="F157" s="31" t="s">
        <v>9</v>
      </c>
      <c r="G157" s="32">
        <f t="shared" ref="G157:G159" si="54">G158</f>
        <v>76500</v>
      </c>
      <c r="H157" s="32">
        <v>76500</v>
      </c>
      <c r="I157" s="19">
        <f t="shared" si="51"/>
        <v>0</v>
      </c>
    </row>
    <row r="158" spans="1:9" s="20" customFormat="1" ht="38.25">
      <c r="A158" s="36" t="s">
        <v>126</v>
      </c>
      <c r="B158" s="30" t="s">
        <v>70</v>
      </c>
      <c r="C158" s="31" t="s">
        <v>11</v>
      </c>
      <c r="D158" s="31" t="s">
        <v>51</v>
      </c>
      <c r="E158" s="31" t="s">
        <v>130</v>
      </c>
      <c r="F158" s="31" t="s">
        <v>9</v>
      </c>
      <c r="G158" s="32">
        <f t="shared" si="54"/>
        <v>76500</v>
      </c>
      <c r="H158" s="32">
        <v>76500</v>
      </c>
      <c r="I158" s="19">
        <f t="shared" si="51"/>
        <v>0</v>
      </c>
    </row>
    <row r="159" spans="1:9" s="20" customFormat="1" ht="25.5">
      <c r="A159" s="29" t="s">
        <v>28</v>
      </c>
      <c r="B159" s="30" t="s">
        <v>70</v>
      </c>
      <c r="C159" s="31" t="s">
        <v>11</v>
      </c>
      <c r="D159" s="31" t="s">
        <v>51</v>
      </c>
      <c r="E159" s="31" t="s">
        <v>130</v>
      </c>
      <c r="F159" s="31" t="s">
        <v>29</v>
      </c>
      <c r="G159" s="32">
        <f t="shared" si="54"/>
        <v>76500</v>
      </c>
      <c r="H159" s="32">
        <v>76500</v>
      </c>
      <c r="I159" s="19">
        <f t="shared" si="51"/>
        <v>0</v>
      </c>
    </row>
    <row r="160" spans="1:9" s="20" customFormat="1">
      <c r="A160" s="33" t="s">
        <v>30</v>
      </c>
      <c r="B160" s="30" t="s">
        <v>70</v>
      </c>
      <c r="C160" s="31" t="s">
        <v>11</v>
      </c>
      <c r="D160" s="31" t="s">
        <v>51</v>
      </c>
      <c r="E160" s="31" t="s">
        <v>130</v>
      </c>
      <c r="F160" s="31" t="s">
        <v>31</v>
      </c>
      <c r="G160" s="32">
        <v>76500</v>
      </c>
      <c r="H160" s="32">
        <v>76500</v>
      </c>
      <c r="I160" s="19">
        <f t="shared" si="51"/>
        <v>0</v>
      </c>
    </row>
    <row r="161" spans="1:9" s="20" customFormat="1" ht="51">
      <c r="A161" s="36" t="s">
        <v>131</v>
      </c>
      <c r="B161" s="30" t="s">
        <v>70</v>
      </c>
      <c r="C161" s="31" t="s">
        <v>11</v>
      </c>
      <c r="D161" s="31" t="s">
        <v>51</v>
      </c>
      <c r="E161" s="31" t="s">
        <v>132</v>
      </c>
      <c r="F161" s="31" t="s">
        <v>9</v>
      </c>
      <c r="G161" s="32">
        <f t="shared" ref="G161:G163" si="55">G162</f>
        <v>76500</v>
      </c>
      <c r="H161" s="32">
        <v>76500</v>
      </c>
      <c r="I161" s="19">
        <f t="shared" si="51"/>
        <v>0</v>
      </c>
    </row>
    <row r="162" spans="1:9" s="20" customFormat="1" ht="38.25">
      <c r="A162" s="36" t="s">
        <v>126</v>
      </c>
      <c r="B162" s="30" t="s">
        <v>70</v>
      </c>
      <c r="C162" s="31" t="s">
        <v>11</v>
      </c>
      <c r="D162" s="31" t="s">
        <v>51</v>
      </c>
      <c r="E162" s="31" t="s">
        <v>133</v>
      </c>
      <c r="F162" s="31" t="s">
        <v>9</v>
      </c>
      <c r="G162" s="32">
        <f t="shared" si="55"/>
        <v>76500</v>
      </c>
      <c r="H162" s="32">
        <v>76500</v>
      </c>
      <c r="I162" s="19">
        <f t="shared" si="51"/>
        <v>0</v>
      </c>
    </row>
    <row r="163" spans="1:9" s="20" customFormat="1" ht="25.5">
      <c r="A163" s="29" t="s">
        <v>28</v>
      </c>
      <c r="B163" s="30" t="s">
        <v>70</v>
      </c>
      <c r="C163" s="31" t="s">
        <v>11</v>
      </c>
      <c r="D163" s="31" t="s">
        <v>51</v>
      </c>
      <c r="E163" s="31" t="s">
        <v>133</v>
      </c>
      <c r="F163" s="31" t="s">
        <v>29</v>
      </c>
      <c r="G163" s="32">
        <f t="shared" si="55"/>
        <v>76500</v>
      </c>
      <c r="H163" s="32">
        <v>76500</v>
      </c>
      <c r="I163" s="19">
        <f t="shared" si="51"/>
        <v>0</v>
      </c>
    </row>
    <row r="164" spans="1:9" s="20" customFormat="1">
      <c r="A164" s="33" t="s">
        <v>30</v>
      </c>
      <c r="B164" s="30" t="s">
        <v>70</v>
      </c>
      <c r="C164" s="31" t="s">
        <v>11</v>
      </c>
      <c r="D164" s="31" t="s">
        <v>51</v>
      </c>
      <c r="E164" s="31" t="s">
        <v>133</v>
      </c>
      <c r="F164" s="31" t="s">
        <v>31</v>
      </c>
      <c r="G164" s="32">
        <v>76500</v>
      </c>
      <c r="H164" s="32">
        <v>76500</v>
      </c>
      <c r="I164" s="19">
        <f t="shared" si="51"/>
        <v>0</v>
      </c>
    </row>
    <row r="165" spans="1:9" s="20" customFormat="1" ht="38.25">
      <c r="A165" s="29" t="s">
        <v>134</v>
      </c>
      <c r="B165" s="30" t="s">
        <v>70</v>
      </c>
      <c r="C165" s="31" t="s">
        <v>11</v>
      </c>
      <c r="D165" s="31" t="s">
        <v>51</v>
      </c>
      <c r="E165" s="31" t="s">
        <v>135</v>
      </c>
      <c r="F165" s="31" t="s">
        <v>9</v>
      </c>
      <c r="G165" s="32">
        <f t="shared" ref="G165" si="56">G166</f>
        <v>75629560</v>
      </c>
      <c r="H165" s="32">
        <v>75629560</v>
      </c>
      <c r="I165" s="19">
        <f t="shared" si="51"/>
        <v>0</v>
      </c>
    </row>
    <row r="166" spans="1:9" s="20" customFormat="1" ht="25.5">
      <c r="A166" s="29" t="s">
        <v>136</v>
      </c>
      <c r="B166" s="30" t="s">
        <v>70</v>
      </c>
      <c r="C166" s="31" t="s">
        <v>11</v>
      </c>
      <c r="D166" s="31" t="s">
        <v>51</v>
      </c>
      <c r="E166" s="31" t="s">
        <v>137</v>
      </c>
      <c r="F166" s="31" t="s">
        <v>9</v>
      </c>
      <c r="G166" s="32">
        <f t="shared" ref="G166" si="57">G167+G171+G173</f>
        <v>75629560</v>
      </c>
      <c r="H166" s="32">
        <v>75629560</v>
      </c>
      <c r="I166" s="19">
        <f t="shared" si="51"/>
        <v>0</v>
      </c>
    </row>
    <row r="167" spans="1:9" s="20" customFormat="1">
      <c r="A167" s="29" t="s">
        <v>138</v>
      </c>
      <c r="B167" s="30" t="s">
        <v>70</v>
      </c>
      <c r="C167" s="31" t="s">
        <v>11</v>
      </c>
      <c r="D167" s="31" t="s">
        <v>51</v>
      </c>
      <c r="E167" s="31" t="s">
        <v>137</v>
      </c>
      <c r="F167" s="31" t="s">
        <v>139</v>
      </c>
      <c r="G167" s="32">
        <f t="shared" ref="G167" si="58">SUM(G168:G170)</f>
        <v>62427900</v>
      </c>
      <c r="H167" s="32">
        <v>62427900</v>
      </c>
      <c r="I167" s="19">
        <f t="shared" si="51"/>
        <v>0</v>
      </c>
    </row>
    <row r="168" spans="1:9" s="34" customFormat="1">
      <c r="A168" s="33" t="s">
        <v>140</v>
      </c>
      <c r="B168" s="30" t="s">
        <v>70</v>
      </c>
      <c r="C168" s="31" t="s">
        <v>11</v>
      </c>
      <c r="D168" s="31" t="s">
        <v>51</v>
      </c>
      <c r="E168" s="31" t="s">
        <v>137</v>
      </c>
      <c r="F168" s="31" t="s">
        <v>141</v>
      </c>
      <c r="G168" s="32">
        <v>47934030</v>
      </c>
      <c r="H168" s="32">
        <v>47934030</v>
      </c>
      <c r="I168" s="19">
        <f t="shared" si="51"/>
        <v>0</v>
      </c>
    </row>
    <row r="169" spans="1:9" s="34" customFormat="1" ht="25.5">
      <c r="A169" s="29" t="s">
        <v>142</v>
      </c>
      <c r="B169" s="30" t="s">
        <v>70</v>
      </c>
      <c r="C169" s="31" t="s">
        <v>11</v>
      </c>
      <c r="D169" s="31" t="s">
        <v>51</v>
      </c>
      <c r="E169" s="31" t="s">
        <v>137</v>
      </c>
      <c r="F169" s="31" t="s">
        <v>143</v>
      </c>
      <c r="G169" s="32">
        <v>17800</v>
      </c>
      <c r="H169" s="32">
        <v>17800</v>
      </c>
      <c r="I169" s="19">
        <f t="shared" si="51"/>
        <v>0</v>
      </c>
    </row>
    <row r="170" spans="1:9" s="34" customFormat="1" ht="38.25">
      <c r="A170" s="33" t="s">
        <v>144</v>
      </c>
      <c r="B170" s="30" t="s">
        <v>70</v>
      </c>
      <c r="C170" s="31" t="s">
        <v>11</v>
      </c>
      <c r="D170" s="31" t="s">
        <v>51</v>
      </c>
      <c r="E170" s="31" t="s">
        <v>137</v>
      </c>
      <c r="F170" s="31" t="s">
        <v>145</v>
      </c>
      <c r="G170" s="32">
        <v>14476070</v>
      </c>
      <c r="H170" s="32">
        <v>14476070</v>
      </c>
      <c r="I170" s="19">
        <f t="shared" si="51"/>
        <v>0</v>
      </c>
    </row>
    <row r="171" spans="1:9" s="20" customFormat="1" ht="25.5">
      <c r="A171" s="29" t="s">
        <v>28</v>
      </c>
      <c r="B171" s="30" t="s">
        <v>70</v>
      </c>
      <c r="C171" s="31" t="s">
        <v>11</v>
      </c>
      <c r="D171" s="31" t="s">
        <v>51</v>
      </c>
      <c r="E171" s="31" t="s">
        <v>137</v>
      </c>
      <c r="F171" s="31" t="s">
        <v>29</v>
      </c>
      <c r="G171" s="32">
        <f t="shared" ref="G171" si="59">G172</f>
        <v>11858910</v>
      </c>
      <c r="H171" s="32">
        <v>11858910</v>
      </c>
      <c r="I171" s="19">
        <f t="shared" si="51"/>
        <v>0</v>
      </c>
    </row>
    <row r="172" spans="1:9" s="20" customFormat="1">
      <c r="A172" s="33" t="s">
        <v>30</v>
      </c>
      <c r="B172" s="30" t="s">
        <v>70</v>
      </c>
      <c r="C172" s="31" t="s">
        <v>11</v>
      </c>
      <c r="D172" s="31" t="s">
        <v>51</v>
      </c>
      <c r="E172" s="31" t="s">
        <v>137</v>
      </c>
      <c r="F172" s="31" t="s">
        <v>31</v>
      </c>
      <c r="G172" s="32">
        <v>11858910</v>
      </c>
      <c r="H172" s="32">
        <v>11858910</v>
      </c>
      <c r="I172" s="19">
        <f t="shared" si="51"/>
        <v>0</v>
      </c>
    </row>
    <row r="173" spans="1:9" s="20" customFormat="1">
      <c r="A173" s="29" t="s">
        <v>32</v>
      </c>
      <c r="B173" s="30" t="s">
        <v>70</v>
      </c>
      <c r="C173" s="31" t="s">
        <v>11</v>
      </c>
      <c r="D173" s="31" t="s">
        <v>51</v>
      </c>
      <c r="E173" s="31" t="s">
        <v>137</v>
      </c>
      <c r="F173" s="40">
        <v>850</v>
      </c>
      <c r="G173" s="32">
        <f t="shared" ref="G173" si="60">SUM(G174:G176)</f>
        <v>1342750</v>
      </c>
      <c r="H173" s="32">
        <v>1342750</v>
      </c>
      <c r="I173" s="19">
        <f t="shared" si="51"/>
        <v>0</v>
      </c>
    </row>
    <row r="174" spans="1:9" s="34" customFormat="1">
      <c r="A174" s="33" t="s">
        <v>34</v>
      </c>
      <c r="B174" s="30" t="s">
        <v>70</v>
      </c>
      <c r="C174" s="31" t="s">
        <v>11</v>
      </c>
      <c r="D174" s="31" t="s">
        <v>51</v>
      </c>
      <c r="E174" s="31" t="s">
        <v>137</v>
      </c>
      <c r="F174" s="40">
        <v>851</v>
      </c>
      <c r="G174" s="32">
        <v>1324830</v>
      </c>
      <c r="H174" s="32">
        <v>1324830</v>
      </c>
      <c r="I174" s="19">
        <f t="shared" si="51"/>
        <v>0</v>
      </c>
    </row>
    <row r="175" spans="1:9" s="34" customFormat="1">
      <c r="A175" s="33" t="s">
        <v>36</v>
      </c>
      <c r="B175" s="30" t="s">
        <v>70</v>
      </c>
      <c r="C175" s="31" t="s">
        <v>11</v>
      </c>
      <c r="D175" s="31" t="s">
        <v>51</v>
      </c>
      <c r="E175" s="31" t="s">
        <v>137</v>
      </c>
      <c r="F175" s="40">
        <v>852</v>
      </c>
      <c r="G175" s="32">
        <v>6850</v>
      </c>
      <c r="H175" s="32">
        <v>6850</v>
      </c>
      <c r="I175" s="19">
        <f t="shared" si="51"/>
        <v>0</v>
      </c>
    </row>
    <row r="176" spans="1:9" s="34" customFormat="1">
      <c r="A176" s="33" t="s">
        <v>83</v>
      </c>
      <c r="B176" s="30" t="s">
        <v>70</v>
      </c>
      <c r="C176" s="31" t="s">
        <v>11</v>
      </c>
      <c r="D176" s="31" t="s">
        <v>51</v>
      </c>
      <c r="E176" s="31" t="s">
        <v>137</v>
      </c>
      <c r="F176" s="40">
        <v>853</v>
      </c>
      <c r="G176" s="32">
        <v>11070</v>
      </c>
      <c r="H176" s="32">
        <v>11070</v>
      </c>
      <c r="I176" s="19">
        <f t="shared" si="51"/>
        <v>0</v>
      </c>
    </row>
    <row r="177" spans="1:9" s="20" customFormat="1" ht="38.25">
      <c r="A177" s="33" t="s">
        <v>146</v>
      </c>
      <c r="B177" s="37">
        <v>601</v>
      </c>
      <c r="C177" s="37" t="s">
        <v>11</v>
      </c>
      <c r="D177" s="37">
        <v>13</v>
      </c>
      <c r="E177" s="37" t="s">
        <v>147</v>
      </c>
      <c r="F177" s="37" t="s">
        <v>9</v>
      </c>
      <c r="G177" s="41">
        <f t="shared" ref="G177" si="61">G178+G191+G204</f>
        <v>1250870</v>
      </c>
      <c r="H177" s="41">
        <v>1250870</v>
      </c>
      <c r="I177" s="19">
        <f t="shared" si="51"/>
        <v>0</v>
      </c>
    </row>
    <row r="178" spans="1:9" s="20" customFormat="1" ht="38.25">
      <c r="A178" s="29" t="s">
        <v>148</v>
      </c>
      <c r="B178" s="37">
        <v>601</v>
      </c>
      <c r="C178" s="37" t="s">
        <v>11</v>
      </c>
      <c r="D178" s="37">
        <v>13</v>
      </c>
      <c r="E178" s="37" t="s">
        <v>149</v>
      </c>
      <c r="F178" s="37" t="s">
        <v>9</v>
      </c>
      <c r="G178" s="41">
        <f t="shared" ref="G178" si="62">G179+G183+G187</f>
        <v>336600</v>
      </c>
      <c r="H178" s="41">
        <v>336600</v>
      </c>
      <c r="I178" s="19">
        <f t="shared" si="51"/>
        <v>0</v>
      </c>
    </row>
    <row r="179" spans="1:9" s="20" customFormat="1" ht="51">
      <c r="A179" s="29" t="s">
        <v>150</v>
      </c>
      <c r="B179" s="30">
        <v>601</v>
      </c>
      <c r="C179" s="30" t="s">
        <v>11</v>
      </c>
      <c r="D179" s="30">
        <v>13</v>
      </c>
      <c r="E179" s="30" t="s">
        <v>151</v>
      </c>
      <c r="F179" s="30" t="s">
        <v>9</v>
      </c>
      <c r="G179" s="41">
        <f t="shared" ref="G179" si="63">G180</f>
        <v>100000</v>
      </c>
      <c r="H179" s="41">
        <v>100000</v>
      </c>
      <c r="I179" s="19">
        <f t="shared" si="51"/>
        <v>0</v>
      </c>
    </row>
    <row r="180" spans="1:9" s="20" customFormat="1" ht="25.5">
      <c r="A180" s="36" t="s">
        <v>152</v>
      </c>
      <c r="B180" s="30">
        <v>601</v>
      </c>
      <c r="C180" s="30" t="s">
        <v>11</v>
      </c>
      <c r="D180" s="30">
        <v>13</v>
      </c>
      <c r="E180" s="30" t="s">
        <v>153</v>
      </c>
      <c r="F180" s="30" t="s">
        <v>9</v>
      </c>
      <c r="G180" s="41">
        <f t="shared" ref="G180" si="64">SUM(G181:G181)</f>
        <v>100000</v>
      </c>
      <c r="H180" s="41">
        <v>100000</v>
      </c>
      <c r="I180" s="19">
        <f t="shared" si="51"/>
        <v>0</v>
      </c>
    </row>
    <row r="181" spans="1:9" s="20" customFormat="1" ht="25.5">
      <c r="A181" s="42" t="s">
        <v>28</v>
      </c>
      <c r="B181" s="30">
        <v>601</v>
      </c>
      <c r="C181" s="30" t="s">
        <v>11</v>
      </c>
      <c r="D181" s="30">
        <v>13</v>
      </c>
      <c r="E181" s="30" t="s">
        <v>153</v>
      </c>
      <c r="F181" s="30" t="s">
        <v>29</v>
      </c>
      <c r="G181" s="32">
        <f t="shared" ref="G181" si="65">G182</f>
        <v>100000</v>
      </c>
      <c r="H181" s="32">
        <v>100000</v>
      </c>
      <c r="I181" s="19">
        <f t="shared" si="51"/>
        <v>0</v>
      </c>
    </row>
    <row r="182" spans="1:9" s="20" customFormat="1">
      <c r="A182" s="33" t="s">
        <v>30</v>
      </c>
      <c r="B182" s="30">
        <v>601</v>
      </c>
      <c r="C182" s="30" t="s">
        <v>11</v>
      </c>
      <c r="D182" s="30">
        <v>13</v>
      </c>
      <c r="E182" s="30" t="s">
        <v>153</v>
      </c>
      <c r="F182" s="30" t="s">
        <v>31</v>
      </c>
      <c r="G182" s="32">
        <v>100000</v>
      </c>
      <c r="H182" s="32">
        <v>100000</v>
      </c>
      <c r="I182" s="19">
        <f t="shared" si="51"/>
        <v>0</v>
      </c>
    </row>
    <row r="183" spans="1:9" s="20" customFormat="1" ht="38.25">
      <c r="A183" s="29" t="s">
        <v>154</v>
      </c>
      <c r="B183" s="37">
        <v>601</v>
      </c>
      <c r="C183" s="37" t="s">
        <v>11</v>
      </c>
      <c r="D183" s="37">
        <v>13</v>
      </c>
      <c r="E183" s="37" t="s">
        <v>155</v>
      </c>
      <c r="F183" s="37" t="s">
        <v>9</v>
      </c>
      <c r="G183" s="41">
        <f t="shared" ref="G183" si="66">G184</f>
        <v>185300</v>
      </c>
      <c r="H183" s="41">
        <v>185300</v>
      </c>
      <c r="I183" s="19">
        <f t="shared" si="51"/>
        <v>0</v>
      </c>
    </row>
    <row r="184" spans="1:9" s="20" customFormat="1" ht="25.5">
      <c r="A184" s="36" t="s">
        <v>152</v>
      </c>
      <c r="B184" s="37">
        <v>601</v>
      </c>
      <c r="C184" s="37" t="s">
        <v>11</v>
      </c>
      <c r="D184" s="37">
        <v>13</v>
      </c>
      <c r="E184" s="37" t="s">
        <v>156</v>
      </c>
      <c r="F184" s="37" t="s">
        <v>9</v>
      </c>
      <c r="G184" s="41">
        <f t="shared" ref="G184" si="67">SUM(G185:G185)</f>
        <v>185300</v>
      </c>
      <c r="H184" s="41">
        <v>185300</v>
      </c>
      <c r="I184" s="19">
        <f t="shared" si="51"/>
        <v>0</v>
      </c>
    </row>
    <row r="185" spans="1:9" s="20" customFormat="1" ht="25.5">
      <c r="A185" s="42" t="s">
        <v>28</v>
      </c>
      <c r="B185" s="37">
        <v>601</v>
      </c>
      <c r="C185" s="37" t="s">
        <v>11</v>
      </c>
      <c r="D185" s="37">
        <v>13</v>
      </c>
      <c r="E185" s="37" t="s">
        <v>156</v>
      </c>
      <c r="F185" s="37" t="s">
        <v>29</v>
      </c>
      <c r="G185" s="32">
        <f t="shared" ref="G185" si="68">G186</f>
        <v>185300</v>
      </c>
      <c r="H185" s="32">
        <v>185300</v>
      </c>
      <c r="I185" s="19">
        <f t="shared" si="51"/>
        <v>0</v>
      </c>
    </row>
    <row r="186" spans="1:9" s="20" customFormat="1">
      <c r="A186" s="33" t="s">
        <v>30</v>
      </c>
      <c r="B186" s="37">
        <v>601</v>
      </c>
      <c r="C186" s="37" t="s">
        <v>11</v>
      </c>
      <c r="D186" s="37">
        <v>13</v>
      </c>
      <c r="E186" s="37" t="s">
        <v>156</v>
      </c>
      <c r="F186" s="37" t="s">
        <v>31</v>
      </c>
      <c r="G186" s="32">
        <v>185300</v>
      </c>
      <c r="H186" s="32">
        <v>185300</v>
      </c>
      <c r="I186" s="19">
        <f t="shared" si="51"/>
        <v>0</v>
      </c>
    </row>
    <row r="187" spans="1:9" s="20" customFormat="1" ht="25.5">
      <c r="A187" s="29" t="s">
        <v>157</v>
      </c>
      <c r="B187" s="37">
        <v>601</v>
      </c>
      <c r="C187" s="37" t="s">
        <v>11</v>
      </c>
      <c r="D187" s="37">
        <v>13</v>
      </c>
      <c r="E187" s="37" t="s">
        <v>158</v>
      </c>
      <c r="F187" s="37" t="s">
        <v>9</v>
      </c>
      <c r="G187" s="41">
        <f t="shared" ref="G187" si="69">G188</f>
        <v>51300</v>
      </c>
      <c r="H187" s="41">
        <v>51300</v>
      </c>
      <c r="I187" s="19">
        <f t="shared" si="51"/>
        <v>0</v>
      </c>
    </row>
    <row r="188" spans="1:9" s="20" customFormat="1" ht="25.5">
      <c r="A188" s="36" t="s">
        <v>152</v>
      </c>
      <c r="B188" s="37">
        <v>601</v>
      </c>
      <c r="C188" s="37" t="s">
        <v>11</v>
      </c>
      <c r="D188" s="37">
        <v>13</v>
      </c>
      <c r="E188" s="37" t="s">
        <v>159</v>
      </c>
      <c r="F188" s="37" t="s">
        <v>9</v>
      </c>
      <c r="G188" s="41">
        <f t="shared" ref="G188" si="70">SUM(G189:G189)</f>
        <v>51300</v>
      </c>
      <c r="H188" s="41">
        <v>51300</v>
      </c>
      <c r="I188" s="19">
        <f t="shared" si="51"/>
        <v>0</v>
      </c>
    </row>
    <row r="189" spans="1:9" s="20" customFormat="1" ht="25.5">
      <c r="A189" s="42" t="s">
        <v>28</v>
      </c>
      <c r="B189" s="37">
        <v>601</v>
      </c>
      <c r="C189" s="37" t="s">
        <v>11</v>
      </c>
      <c r="D189" s="37">
        <v>13</v>
      </c>
      <c r="E189" s="37" t="s">
        <v>159</v>
      </c>
      <c r="F189" s="37" t="s">
        <v>29</v>
      </c>
      <c r="G189" s="32">
        <f t="shared" ref="G189" si="71">G190</f>
        <v>51300</v>
      </c>
      <c r="H189" s="32">
        <v>51300</v>
      </c>
      <c r="I189" s="19">
        <f t="shared" si="51"/>
        <v>0</v>
      </c>
    </row>
    <row r="190" spans="1:9" s="20" customFormat="1">
      <c r="A190" s="33" t="s">
        <v>30</v>
      </c>
      <c r="B190" s="37">
        <v>601</v>
      </c>
      <c r="C190" s="37" t="s">
        <v>11</v>
      </c>
      <c r="D190" s="37">
        <v>13</v>
      </c>
      <c r="E190" s="37" t="s">
        <v>159</v>
      </c>
      <c r="F190" s="37" t="s">
        <v>31</v>
      </c>
      <c r="G190" s="32">
        <v>51300</v>
      </c>
      <c r="H190" s="32">
        <v>51300</v>
      </c>
      <c r="I190" s="19">
        <f t="shared" si="51"/>
        <v>0</v>
      </c>
    </row>
    <row r="191" spans="1:9" s="20" customFormat="1">
      <c r="A191" s="33" t="s">
        <v>160</v>
      </c>
      <c r="B191" s="43">
        <v>601</v>
      </c>
      <c r="C191" s="37" t="s">
        <v>11</v>
      </c>
      <c r="D191" s="37">
        <v>13</v>
      </c>
      <c r="E191" s="37" t="s">
        <v>161</v>
      </c>
      <c r="F191" s="37" t="s">
        <v>9</v>
      </c>
      <c r="G191" s="41">
        <f t="shared" ref="G191" si="72">G196+G200+G192</f>
        <v>414270</v>
      </c>
      <c r="H191" s="41">
        <v>414270</v>
      </c>
      <c r="I191" s="19">
        <f t="shared" si="51"/>
        <v>0</v>
      </c>
    </row>
    <row r="192" spans="1:9" s="20" customFormat="1" ht="38.25">
      <c r="A192" s="36" t="s">
        <v>162</v>
      </c>
      <c r="B192" s="40">
        <v>601</v>
      </c>
      <c r="C192" s="30" t="s">
        <v>11</v>
      </c>
      <c r="D192" s="30">
        <v>13</v>
      </c>
      <c r="E192" s="30" t="s">
        <v>163</v>
      </c>
      <c r="F192" s="30" t="s">
        <v>9</v>
      </c>
      <c r="G192" s="41">
        <f t="shared" ref="G192:G194" si="73">G193</f>
        <v>74970</v>
      </c>
      <c r="H192" s="41">
        <v>74970</v>
      </c>
      <c r="I192" s="19">
        <f t="shared" si="51"/>
        <v>0</v>
      </c>
    </row>
    <row r="193" spans="1:9" s="20" customFormat="1" ht="51">
      <c r="A193" s="36" t="s">
        <v>164</v>
      </c>
      <c r="B193" s="40">
        <v>601</v>
      </c>
      <c r="C193" s="30" t="s">
        <v>11</v>
      </c>
      <c r="D193" s="30">
        <v>13</v>
      </c>
      <c r="E193" s="30" t="s">
        <v>165</v>
      </c>
      <c r="F193" s="30" t="s">
        <v>9</v>
      </c>
      <c r="G193" s="32">
        <f t="shared" si="73"/>
        <v>74970</v>
      </c>
      <c r="H193" s="32">
        <v>74970</v>
      </c>
      <c r="I193" s="19">
        <f t="shared" si="51"/>
        <v>0</v>
      </c>
    </row>
    <row r="194" spans="1:9" s="20" customFormat="1" ht="25.5">
      <c r="A194" s="29" t="s">
        <v>28</v>
      </c>
      <c r="B194" s="40">
        <v>601</v>
      </c>
      <c r="C194" s="30" t="s">
        <v>11</v>
      </c>
      <c r="D194" s="30">
        <v>13</v>
      </c>
      <c r="E194" s="30" t="s">
        <v>165</v>
      </c>
      <c r="F194" s="30" t="s">
        <v>29</v>
      </c>
      <c r="G194" s="32">
        <f t="shared" si="73"/>
        <v>74970</v>
      </c>
      <c r="H194" s="32">
        <v>74970</v>
      </c>
      <c r="I194" s="19">
        <f t="shared" si="51"/>
        <v>0</v>
      </c>
    </row>
    <row r="195" spans="1:9" s="20" customFormat="1">
      <c r="A195" s="33" t="s">
        <v>30</v>
      </c>
      <c r="B195" s="40">
        <v>601</v>
      </c>
      <c r="C195" s="30" t="s">
        <v>11</v>
      </c>
      <c r="D195" s="30">
        <v>13</v>
      </c>
      <c r="E195" s="30" t="s">
        <v>165</v>
      </c>
      <c r="F195" s="30" t="s">
        <v>31</v>
      </c>
      <c r="G195" s="32">
        <v>74970</v>
      </c>
      <c r="H195" s="32">
        <v>74970</v>
      </c>
      <c r="I195" s="19">
        <f t="shared" si="51"/>
        <v>0</v>
      </c>
    </row>
    <row r="196" spans="1:9" s="20" customFormat="1" ht="38.25">
      <c r="A196" s="36" t="s">
        <v>166</v>
      </c>
      <c r="B196" s="40">
        <v>601</v>
      </c>
      <c r="C196" s="30" t="s">
        <v>11</v>
      </c>
      <c r="D196" s="30">
        <v>13</v>
      </c>
      <c r="E196" s="30" t="s">
        <v>167</v>
      </c>
      <c r="F196" s="31" t="s">
        <v>9</v>
      </c>
      <c r="G196" s="32">
        <f t="shared" ref="G196:G198" si="74">G197</f>
        <v>76500</v>
      </c>
      <c r="H196" s="32">
        <v>76500</v>
      </c>
      <c r="I196" s="19">
        <f t="shared" si="51"/>
        <v>0</v>
      </c>
    </row>
    <row r="197" spans="1:9" s="20" customFormat="1" ht="51">
      <c r="A197" s="36" t="s">
        <v>164</v>
      </c>
      <c r="B197" s="40">
        <v>601</v>
      </c>
      <c r="C197" s="30" t="s">
        <v>11</v>
      </c>
      <c r="D197" s="30">
        <v>13</v>
      </c>
      <c r="E197" s="30" t="s">
        <v>168</v>
      </c>
      <c r="F197" s="31" t="s">
        <v>9</v>
      </c>
      <c r="G197" s="32">
        <f t="shared" si="74"/>
        <v>76500</v>
      </c>
      <c r="H197" s="32">
        <v>76500</v>
      </c>
      <c r="I197" s="19">
        <f t="shared" si="51"/>
        <v>0</v>
      </c>
    </row>
    <row r="198" spans="1:9" s="20" customFormat="1" ht="25.5">
      <c r="A198" s="29" t="s">
        <v>28</v>
      </c>
      <c r="B198" s="40">
        <v>601</v>
      </c>
      <c r="C198" s="30" t="s">
        <v>11</v>
      </c>
      <c r="D198" s="30">
        <v>13</v>
      </c>
      <c r="E198" s="30" t="s">
        <v>168</v>
      </c>
      <c r="F198" s="31" t="s">
        <v>29</v>
      </c>
      <c r="G198" s="32">
        <f t="shared" si="74"/>
        <v>76500</v>
      </c>
      <c r="H198" s="32">
        <v>76500</v>
      </c>
      <c r="I198" s="19">
        <f t="shared" si="51"/>
        <v>0</v>
      </c>
    </row>
    <row r="199" spans="1:9" s="20" customFormat="1">
      <c r="A199" s="33" t="s">
        <v>30</v>
      </c>
      <c r="B199" s="40">
        <v>601</v>
      </c>
      <c r="C199" s="30" t="s">
        <v>11</v>
      </c>
      <c r="D199" s="30">
        <v>13</v>
      </c>
      <c r="E199" s="30" t="s">
        <v>168</v>
      </c>
      <c r="F199" s="31" t="s">
        <v>31</v>
      </c>
      <c r="G199" s="32">
        <v>76500</v>
      </c>
      <c r="H199" s="32">
        <v>76500</v>
      </c>
      <c r="I199" s="19">
        <f t="shared" si="51"/>
        <v>0</v>
      </c>
    </row>
    <row r="200" spans="1:9" s="20" customFormat="1" ht="25.5">
      <c r="A200" s="36" t="s">
        <v>169</v>
      </c>
      <c r="B200" s="40">
        <v>601</v>
      </c>
      <c r="C200" s="30" t="s">
        <v>11</v>
      </c>
      <c r="D200" s="30">
        <v>13</v>
      </c>
      <c r="E200" s="30" t="s">
        <v>170</v>
      </c>
      <c r="F200" s="31" t="s">
        <v>9</v>
      </c>
      <c r="G200" s="32">
        <f t="shared" ref="G200:G202" si="75">G201</f>
        <v>262800</v>
      </c>
      <c r="H200" s="32">
        <v>262800</v>
      </c>
      <c r="I200" s="19">
        <f t="shared" si="51"/>
        <v>0</v>
      </c>
    </row>
    <row r="201" spans="1:9" s="20" customFormat="1" ht="51">
      <c r="A201" s="36" t="s">
        <v>164</v>
      </c>
      <c r="B201" s="40">
        <v>601</v>
      </c>
      <c r="C201" s="30" t="s">
        <v>11</v>
      </c>
      <c r="D201" s="30">
        <v>13</v>
      </c>
      <c r="E201" s="30" t="s">
        <v>171</v>
      </c>
      <c r="F201" s="31" t="s">
        <v>9</v>
      </c>
      <c r="G201" s="32">
        <f t="shared" si="75"/>
        <v>262800</v>
      </c>
      <c r="H201" s="32">
        <v>262800</v>
      </c>
      <c r="I201" s="19">
        <f t="shared" si="51"/>
        <v>0</v>
      </c>
    </row>
    <row r="202" spans="1:9" s="20" customFormat="1" ht="25.5">
      <c r="A202" s="29" t="s">
        <v>28</v>
      </c>
      <c r="B202" s="40">
        <v>601</v>
      </c>
      <c r="C202" s="30" t="s">
        <v>11</v>
      </c>
      <c r="D202" s="30">
        <v>13</v>
      </c>
      <c r="E202" s="30" t="s">
        <v>171</v>
      </c>
      <c r="F202" s="31" t="s">
        <v>29</v>
      </c>
      <c r="G202" s="32">
        <f t="shared" si="75"/>
        <v>262800</v>
      </c>
      <c r="H202" s="32">
        <v>262800</v>
      </c>
      <c r="I202" s="19">
        <f t="shared" si="51"/>
        <v>0</v>
      </c>
    </row>
    <row r="203" spans="1:9" s="20" customFormat="1">
      <c r="A203" s="33" t="s">
        <v>30</v>
      </c>
      <c r="B203" s="40">
        <v>601</v>
      </c>
      <c r="C203" s="30" t="s">
        <v>11</v>
      </c>
      <c r="D203" s="30">
        <v>13</v>
      </c>
      <c r="E203" s="30" t="s">
        <v>171</v>
      </c>
      <c r="F203" s="31" t="s">
        <v>31</v>
      </c>
      <c r="G203" s="32">
        <v>262800</v>
      </c>
      <c r="H203" s="32">
        <v>262800</v>
      </c>
      <c r="I203" s="19">
        <f t="shared" si="51"/>
        <v>0</v>
      </c>
    </row>
    <row r="204" spans="1:9" s="20" customFormat="1" ht="25.5">
      <c r="A204" s="29" t="s">
        <v>172</v>
      </c>
      <c r="B204" s="43">
        <v>601</v>
      </c>
      <c r="C204" s="37" t="s">
        <v>11</v>
      </c>
      <c r="D204" s="37">
        <v>13</v>
      </c>
      <c r="E204" s="37" t="s">
        <v>173</v>
      </c>
      <c r="F204" s="31" t="s">
        <v>9</v>
      </c>
      <c r="G204" s="32">
        <f t="shared" ref="G204:G206" si="76">G205</f>
        <v>500000</v>
      </c>
      <c r="H204" s="32">
        <v>500000</v>
      </c>
      <c r="I204" s="19">
        <f t="shared" si="51"/>
        <v>0</v>
      </c>
    </row>
    <row r="205" spans="1:9" s="20" customFormat="1" ht="25.5">
      <c r="A205" s="29" t="s">
        <v>174</v>
      </c>
      <c r="B205" s="43">
        <v>601</v>
      </c>
      <c r="C205" s="37" t="s">
        <v>11</v>
      </c>
      <c r="D205" s="37">
        <v>13</v>
      </c>
      <c r="E205" s="37" t="s">
        <v>175</v>
      </c>
      <c r="F205" s="31" t="s">
        <v>9</v>
      </c>
      <c r="G205" s="32">
        <f t="shared" si="76"/>
        <v>500000</v>
      </c>
      <c r="H205" s="32">
        <v>500000</v>
      </c>
      <c r="I205" s="19">
        <f t="shared" si="51"/>
        <v>0</v>
      </c>
    </row>
    <row r="206" spans="1:9" s="20" customFormat="1" ht="38.25">
      <c r="A206" s="29" t="s">
        <v>176</v>
      </c>
      <c r="B206" s="43">
        <v>601</v>
      </c>
      <c r="C206" s="37" t="s">
        <v>11</v>
      </c>
      <c r="D206" s="37">
        <v>13</v>
      </c>
      <c r="E206" s="37" t="s">
        <v>177</v>
      </c>
      <c r="F206" s="31" t="s">
        <v>9</v>
      </c>
      <c r="G206" s="32">
        <f t="shared" si="76"/>
        <v>500000</v>
      </c>
      <c r="H206" s="32">
        <v>500000</v>
      </c>
      <c r="I206" s="19">
        <f t="shared" si="51"/>
        <v>0</v>
      </c>
    </row>
    <row r="207" spans="1:9" s="20" customFormat="1">
      <c r="A207" s="29" t="s">
        <v>178</v>
      </c>
      <c r="B207" s="43">
        <v>601</v>
      </c>
      <c r="C207" s="37" t="s">
        <v>11</v>
      </c>
      <c r="D207" s="37">
        <v>13</v>
      </c>
      <c r="E207" s="37" t="s">
        <v>177</v>
      </c>
      <c r="F207" s="31" t="s">
        <v>179</v>
      </c>
      <c r="G207" s="32">
        <v>500000</v>
      </c>
      <c r="H207" s="32">
        <v>500000</v>
      </c>
      <c r="I207" s="19">
        <f t="shared" si="51"/>
        <v>0</v>
      </c>
    </row>
    <row r="208" spans="1:9" s="20" customFormat="1" ht="25.5">
      <c r="A208" s="29" t="s">
        <v>180</v>
      </c>
      <c r="B208" s="30" t="s">
        <v>70</v>
      </c>
      <c r="C208" s="31" t="s">
        <v>11</v>
      </c>
      <c r="D208" s="31" t="s">
        <v>51</v>
      </c>
      <c r="E208" s="31" t="s">
        <v>181</v>
      </c>
      <c r="F208" s="31" t="s">
        <v>9</v>
      </c>
      <c r="G208" s="32">
        <f t="shared" ref="G208:G212" si="77">G209</f>
        <v>2852200</v>
      </c>
      <c r="H208" s="32">
        <v>2852200</v>
      </c>
      <c r="I208" s="19">
        <f t="shared" si="51"/>
        <v>0</v>
      </c>
    </row>
    <row r="209" spans="1:9" s="20" customFormat="1" ht="25.5">
      <c r="A209" s="29" t="s">
        <v>182</v>
      </c>
      <c r="B209" s="30" t="s">
        <v>70</v>
      </c>
      <c r="C209" s="31" t="s">
        <v>11</v>
      </c>
      <c r="D209" s="31" t="s">
        <v>51</v>
      </c>
      <c r="E209" s="31" t="s">
        <v>183</v>
      </c>
      <c r="F209" s="31" t="s">
        <v>9</v>
      </c>
      <c r="G209" s="32">
        <f t="shared" si="77"/>
        <v>2852200</v>
      </c>
      <c r="H209" s="32">
        <v>2852200</v>
      </c>
      <c r="I209" s="19">
        <f t="shared" si="51"/>
        <v>0</v>
      </c>
    </row>
    <row r="210" spans="1:9" s="20" customFormat="1" ht="38.25">
      <c r="A210" s="36" t="s">
        <v>184</v>
      </c>
      <c r="B210" s="30" t="s">
        <v>70</v>
      </c>
      <c r="C210" s="31" t="s">
        <v>11</v>
      </c>
      <c r="D210" s="31" t="s">
        <v>51</v>
      </c>
      <c r="E210" s="31" t="s">
        <v>185</v>
      </c>
      <c r="F210" s="31" t="s">
        <v>9</v>
      </c>
      <c r="G210" s="32">
        <f t="shared" si="77"/>
        <v>2852200</v>
      </c>
      <c r="H210" s="32">
        <v>2852200</v>
      </c>
      <c r="I210" s="19">
        <f t="shared" si="51"/>
        <v>0</v>
      </c>
    </row>
    <row r="211" spans="1:9" s="20" customFormat="1" ht="89.25">
      <c r="A211" s="29" t="s">
        <v>186</v>
      </c>
      <c r="B211" s="30" t="s">
        <v>70</v>
      </c>
      <c r="C211" s="31" t="s">
        <v>11</v>
      </c>
      <c r="D211" s="31" t="s">
        <v>51</v>
      </c>
      <c r="E211" s="31" t="s">
        <v>187</v>
      </c>
      <c r="F211" s="31" t="s">
        <v>9</v>
      </c>
      <c r="G211" s="32">
        <f t="shared" si="77"/>
        <v>2852200</v>
      </c>
      <c r="H211" s="32">
        <v>2852200</v>
      </c>
      <c r="I211" s="19">
        <f t="shared" si="51"/>
        <v>0</v>
      </c>
    </row>
    <row r="212" spans="1:9" s="20" customFormat="1" ht="25.5">
      <c r="A212" s="29" t="s">
        <v>188</v>
      </c>
      <c r="B212" s="30" t="s">
        <v>70</v>
      </c>
      <c r="C212" s="31" t="s">
        <v>11</v>
      </c>
      <c r="D212" s="31" t="s">
        <v>51</v>
      </c>
      <c r="E212" s="31" t="s">
        <v>187</v>
      </c>
      <c r="F212" s="31" t="s">
        <v>189</v>
      </c>
      <c r="G212" s="32">
        <f t="shared" si="77"/>
        <v>2852200</v>
      </c>
      <c r="H212" s="32">
        <v>2852200</v>
      </c>
      <c r="I212" s="19">
        <f t="shared" si="51"/>
        <v>0</v>
      </c>
    </row>
    <row r="213" spans="1:9" s="34" customFormat="1" ht="25.5">
      <c r="A213" s="33" t="s">
        <v>190</v>
      </c>
      <c r="B213" s="30" t="s">
        <v>70</v>
      </c>
      <c r="C213" s="31" t="s">
        <v>11</v>
      </c>
      <c r="D213" s="31" t="s">
        <v>51</v>
      </c>
      <c r="E213" s="31" t="s">
        <v>187</v>
      </c>
      <c r="F213" s="31" t="s">
        <v>191</v>
      </c>
      <c r="G213" s="32">
        <v>2852200</v>
      </c>
      <c r="H213" s="32">
        <v>2852200</v>
      </c>
      <c r="I213" s="19">
        <f t="shared" ref="I213:I276" si="78">G213-H213</f>
        <v>0</v>
      </c>
    </row>
    <row r="214" spans="1:9" s="20" customFormat="1">
      <c r="A214" s="36" t="s">
        <v>72</v>
      </c>
      <c r="B214" s="37" t="s">
        <v>70</v>
      </c>
      <c r="C214" s="38" t="s">
        <v>11</v>
      </c>
      <c r="D214" s="38" t="s">
        <v>51</v>
      </c>
      <c r="E214" s="38" t="s">
        <v>73</v>
      </c>
      <c r="F214" s="38" t="s">
        <v>9</v>
      </c>
      <c r="G214" s="32">
        <f t="shared" ref="G214" si="79">G215</f>
        <v>40236350</v>
      </c>
      <c r="H214" s="32">
        <v>40236350</v>
      </c>
      <c r="I214" s="19">
        <f t="shared" si="78"/>
        <v>0</v>
      </c>
    </row>
    <row r="215" spans="1:9" s="20" customFormat="1" ht="25.5">
      <c r="A215" s="36" t="s">
        <v>80</v>
      </c>
      <c r="B215" s="37" t="s">
        <v>70</v>
      </c>
      <c r="C215" s="38" t="s">
        <v>11</v>
      </c>
      <c r="D215" s="38" t="s">
        <v>51</v>
      </c>
      <c r="E215" s="38" t="s">
        <v>81</v>
      </c>
      <c r="F215" s="38" t="s">
        <v>9</v>
      </c>
      <c r="G215" s="32">
        <f t="shared" ref="G215" si="80">G216+G227</f>
        <v>40236350</v>
      </c>
      <c r="H215" s="32">
        <v>40236350</v>
      </c>
      <c r="I215" s="19">
        <f t="shared" si="78"/>
        <v>0</v>
      </c>
    </row>
    <row r="216" spans="1:9" s="20" customFormat="1" ht="25.5">
      <c r="A216" s="29" t="s">
        <v>136</v>
      </c>
      <c r="B216" s="30" t="s">
        <v>70</v>
      </c>
      <c r="C216" s="31" t="s">
        <v>11</v>
      </c>
      <c r="D216" s="31" t="s">
        <v>51</v>
      </c>
      <c r="E216" s="31" t="s">
        <v>192</v>
      </c>
      <c r="F216" s="31" t="s">
        <v>9</v>
      </c>
      <c r="G216" s="32">
        <f t="shared" ref="G216" si="81">G217+G221+G223</f>
        <v>40036350</v>
      </c>
      <c r="H216" s="32">
        <v>40036350</v>
      </c>
      <c r="I216" s="19">
        <f t="shared" si="78"/>
        <v>0</v>
      </c>
    </row>
    <row r="217" spans="1:9" s="20" customFormat="1">
      <c r="A217" s="29" t="s">
        <v>138</v>
      </c>
      <c r="B217" s="30" t="s">
        <v>70</v>
      </c>
      <c r="C217" s="31" t="s">
        <v>11</v>
      </c>
      <c r="D217" s="31" t="s">
        <v>51</v>
      </c>
      <c r="E217" s="31" t="s">
        <v>192</v>
      </c>
      <c r="F217" s="31" t="s">
        <v>139</v>
      </c>
      <c r="G217" s="32">
        <f t="shared" ref="G217" si="82">SUM(G218:G220)</f>
        <v>14472220</v>
      </c>
      <c r="H217" s="32">
        <v>14472220</v>
      </c>
      <c r="I217" s="19">
        <f t="shared" si="78"/>
        <v>0</v>
      </c>
    </row>
    <row r="218" spans="1:9" s="34" customFormat="1">
      <c r="A218" s="33" t="s">
        <v>140</v>
      </c>
      <c r="B218" s="30" t="s">
        <v>70</v>
      </c>
      <c r="C218" s="31" t="s">
        <v>11</v>
      </c>
      <c r="D218" s="31" t="s">
        <v>51</v>
      </c>
      <c r="E218" s="31" t="s">
        <v>192</v>
      </c>
      <c r="F218" s="31" t="s">
        <v>141</v>
      </c>
      <c r="G218" s="32">
        <v>11073130</v>
      </c>
      <c r="H218" s="32">
        <v>11073130</v>
      </c>
      <c r="I218" s="19">
        <f t="shared" si="78"/>
        <v>0</v>
      </c>
    </row>
    <row r="219" spans="1:9" s="34" customFormat="1" ht="25.5">
      <c r="A219" s="33" t="s">
        <v>142</v>
      </c>
      <c r="B219" s="30" t="s">
        <v>70</v>
      </c>
      <c r="C219" s="31" t="s">
        <v>11</v>
      </c>
      <c r="D219" s="31" t="s">
        <v>51</v>
      </c>
      <c r="E219" s="31" t="s">
        <v>192</v>
      </c>
      <c r="F219" s="31" t="s">
        <v>143</v>
      </c>
      <c r="G219" s="32">
        <v>55000</v>
      </c>
      <c r="H219" s="32">
        <v>55000</v>
      </c>
      <c r="I219" s="19">
        <f t="shared" si="78"/>
        <v>0</v>
      </c>
    </row>
    <row r="220" spans="1:9" s="34" customFormat="1" ht="38.25">
      <c r="A220" s="33" t="s">
        <v>144</v>
      </c>
      <c r="B220" s="30" t="s">
        <v>70</v>
      </c>
      <c r="C220" s="31" t="s">
        <v>11</v>
      </c>
      <c r="D220" s="31" t="s">
        <v>51</v>
      </c>
      <c r="E220" s="31" t="s">
        <v>192</v>
      </c>
      <c r="F220" s="31" t="s">
        <v>145</v>
      </c>
      <c r="G220" s="32">
        <v>3344090</v>
      </c>
      <c r="H220" s="32">
        <v>3344090</v>
      </c>
      <c r="I220" s="19">
        <f t="shared" si="78"/>
        <v>0</v>
      </c>
    </row>
    <row r="221" spans="1:9" s="20" customFormat="1" ht="25.5">
      <c r="A221" s="29" t="s">
        <v>28</v>
      </c>
      <c r="B221" s="30" t="s">
        <v>70</v>
      </c>
      <c r="C221" s="31" t="s">
        <v>11</v>
      </c>
      <c r="D221" s="31" t="s">
        <v>51</v>
      </c>
      <c r="E221" s="31" t="s">
        <v>192</v>
      </c>
      <c r="F221" s="31" t="s">
        <v>29</v>
      </c>
      <c r="G221" s="32">
        <f t="shared" ref="G221" si="83">G222</f>
        <v>25316630</v>
      </c>
      <c r="H221" s="32">
        <v>25316630</v>
      </c>
      <c r="I221" s="19">
        <f t="shared" si="78"/>
        <v>0</v>
      </c>
    </row>
    <row r="222" spans="1:9" s="20" customFormat="1">
      <c r="A222" s="33" t="s">
        <v>30</v>
      </c>
      <c r="B222" s="30" t="s">
        <v>70</v>
      </c>
      <c r="C222" s="31" t="s">
        <v>11</v>
      </c>
      <c r="D222" s="31" t="s">
        <v>51</v>
      </c>
      <c r="E222" s="31" t="s">
        <v>192</v>
      </c>
      <c r="F222" s="31" t="s">
        <v>31</v>
      </c>
      <c r="G222" s="32">
        <v>25316630</v>
      </c>
      <c r="H222" s="32">
        <v>25316630</v>
      </c>
      <c r="I222" s="19">
        <f t="shared" si="78"/>
        <v>0</v>
      </c>
    </row>
    <row r="223" spans="1:9" s="20" customFormat="1">
      <c r="A223" s="29" t="s">
        <v>32</v>
      </c>
      <c r="B223" s="30" t="s">
        <v>70</v>
      </c>
      <c r="C223" s="31" t="s">
        <v>11</v>
      </c>
      <c r="D223" s="31" t="s">
        <v>51</v>
      </c>
      <c r="E223" s="31" t="s">
        <v>192</v>
      </c>
      <c r="F223" s="31" t="s">
        <v>33</v>
      </c>
      <c r="G223" s="32">
        <f t="shared" ref="G223" si="84">SUM(G224:G226)</f>
        <v>247500</v>
      </c>
      <c r="H223" s="32">
        <v>247500</v>
      </c>
      <c r="I223" s="19">
        <f t="shared" si="78"/>
        <v>0</v>
      </c>
    </row>
    <row r="224" spans="1:9" s="34" customFormat="1">
      <c r="A224" s="33" t="s">
        <v>34</v>
      </c>
      <c r="B224" s="30" t="s">
        <v>70</v>
      </c>
      <c r="C224" s="31" t="s">
        <v>11</v>
      </c>
      <c r="D224" s="31" t="s">
        <v>51</v>
      </c>
      <c r="E224" s="31" t="s">
        <v>192</v>
      </c>
      <c r="F224" s="31" t="s">
        <v>35</v>
      </c>
      <c r="G224" s="32">
        <v>154904</v>
      </c>
      <c r="H224" s="32">
        <v>154904</v>
      </c>
      <c r="I224" s="19">
        <f t="shared" si="78"/>
        <v>0</v>
      </c>
    </row>
    <row r="225" spans="1:9" s="34" customFormat="1">
      <c r="A225" s="33" t="s">
        <v>36</v>
      </c>
      <c r="B225" s="30" t="s">
        <v>70</v>
      </c>
      <c r="C225" s="31" t="s">
        <v>11</v>
      </c>
      <c r="D225" s="31" t="s">
        <v>51</v>
      </c>
      <c r="E225" s="31" t="s">
        <v>192</v>
      </c>
      <c r="F225" s="31" t="s">
        <v>37</v>
      </c>
      <c r="G225" s="32">
        <v>87596</v>
      </c>
      <c r="H225" s="32">
        <v>87596</v>
      </c>
      <c r="I225" s="19">
        <f t="shared" si="78"/>
        <v>0</v>
      </c>
    </row>
    <row r="226" spans="1:9" s="34" customFormat="1">
      <c r="A226" s="33" t="s">
        <v>83</v>
      </c>
      <c r="B226" s="30" t="s">
        <v>70</v>
      </c>
      <c r="C226" s="31" t="s">
        <v>11</v>
      </c>
      <c r="D226" s="31" t="s">
        <v>51</v>
      </c>
      <c r="E226" s="31" t="s">
        <v>192</v>
      </c>
      <c r="F226" s="31" t="s">
        <v>84</v>
      </c>
      <c r="G226" s="32">
        <v>5000</v>
      </c>
      <c r="H226" s="32">
        <v>5000</v>
      </c>
      <c r="I226" s="19">
        <f t="shared" si="78"/>
        <v>0</v>
      </c>
    </row>
    <row r="227" spans="1:9" s="20" customFormat="1" ht="25.5">
      <c r="A227" s="36" t="s">
        <v>193</v>
      </c>
      <c r="B227" s="37" t="s">
        <v>70</v>
      </c>
      <c r="C227" s="38" t="s">
        <v>11</v>
      </c>
      <c r="D227" s="38" t="s">
        <v>51</v>
      </c>
      <c r="E227" s="38" t="s">
        <v>194</v>
      </c>
      <c r="F227" s="38" t="s">
        <v>9</v>
      </c>
      <c r="G227" s="32">
        <f t="shared" ref="G227:G228" si="85">G228</f>
        <v>200000</v>
      </c>
      <c r="H227" s="32">
        <v>200000</v>
      </c>
      <c r="I227" s="19">
        <f t="shared" si="78"/>
        <v>0</v>
      </c>
    </row>
    <row r="228" spans="1:9" s="20" customFormat="1">
      <c r="A228" s="29" t="s">
        <v>195</v>
      </c>
      <c r="B228" s="37" t="s">
        <v>70</v>
      </c>
      <c r="C228" s="38" t="s">
        <v>11</v>
      </c>
      <c r="D228" s="38" t="s">
        <v>51</v>
      </c>
      <c r="E228" s="38" t="s">
        <v>194</v>
      </c>
      <c r="F228" s="38" t="s">
        <v>196</v>
      </c>
      <c r="G228" s="32">
        <f t="shared" si="85"/>
        <v>200000</v>
      </c>
      <c r="H228" s="32">
        <v>200000</v>
      </c>
      <c r="I228" s="19">
        <f t="shared" si="78"/>
        <v>0</v>
      </c>
    </row>
    <row r="229" spans="1:9" s="20" customFormat="1" ht="25.5">
      <c r="A229" s="33" t="s">
        <v>197</v>
      </c>
      <c r="B229" s="37" t="s">
        <v>70</v>
      </c>
      <c r="C229" s="38" t="s">
        <v>11</v>
      </c>
      <c r="D229" s="38" t="s">
        <v>51</v>
      </c>
      <c r="E229" s="38" t="s">
        <v>194</v>
      </c>
      <c r="F229" s="38" t="s">
        <v>198</v>
      </c>
      <c r="G229" s="32">
        <v>200000</v>
      </c>
      <c r="H229" s="32">
        <v>200000</v>
      </c>
      <c r="I229" s="19">
        <f t="shared" si="78"/>
        <v>0</v>
      </c>
    </row>
    <row r="230" spans="1:9" s="20" customFormat="1" ht="38.25">
      <c r="A230" s="29" t="s">
        <v>56</v>
      </c>
      <c r="B230" s="37" t="s">
        <v>70</v>
      </c>
      <c r="C230" s="38" t="s">
        <v>11</v>
      </c>
      <c r="D230" s="38" t="s">
        <v>51</v>
      </c>
      <c r="E230" s="38" t="s">
        <v>57</v>
      </c>
      <c r="F230" s="38" t="s">
        <v>9</v>
      </c>
      <c r="G230" s="32">
        <f t="shared" ref="G230:G231" si="86">G231</f>
        <v>9115450</v>
      </c>
      <c r="H230" s="32">
        <v>9115450</v>
      </c>
      <c r="I230" s="19">
        <f t="shared" si="78"/>
        <v>0</v>
      </c>
    </row>
    <row r="231" spans="1:9" s="20" customFormat="1">
      <c r="A231" s="29" t="s">
        <v>58</v>
      </c>
      <c r="B231" s="37" t="s">
        <v>70</v>
      </c>
      <c r="C231" s="38" t="s">
        <v>11</v>
      </c>
      <c r="D231" s="38" t="s">
        <v>51</v>
      </c>
      <c r="E231" s="38" t="s">
        <v>59</v>
      </c>
      <c r="F231" s="38" t="s">
        <v>9</v>
      </c>
      <c r="G231" s="32">
        <f t="shared" si="86"/>
        <v>9115450</v>
      </c>
      <c r="H231" s="32">
        <v>9115450</v>
      </c>
      <c r="I231" s="19">
        <f t="shared" si="78"/>
        <v>0</v>
      </c>
    </row>
    <row r="232" spans="1:9" s="20" customFormat="1" ht="38.25">
      <c r="A232" s="36" t="s">
        <v>199</v>
      </c>
      <c r="B232" s="37" t="s">
        <v>70</v>
      </c>
      <c r="C232" s="38" t="s">
        <v>11</v>
      </c>
      <c r="D232" s="38" t="s">
        <v>51</v>
      </c>
      <c r="E232" s="38" t="s">
        <v>200</v>
      </c>
      <c r="F232" s="38" t="s">
        <v>9</v>
      </c>
      <c r="G232" s="32">
        <f t="shared" ref="G232" si="87">G233+G236</f>
        <v>9115450</v>
      </c>
      <c r="H232" s="32">
        <v>9115450</v>
      </c>
      <c r="I232" s="19">
        <f t="shared" si="78"/>
        <v>0</v>
      </c>
    </row>
    <row r="233" spans="1:9" s="20" customFormat="1" ht="25.5">
      <c r="A233" s="33" t="s">
        <v>20</v>
      </c>
      <c r="B233" s="37" t="s">
        <v>70</v>
      </c>
      <c r="C233" s="38" t="s">
        <v>11</v>
      </c>
      <c r="D233" s="38" t="s">
        <v>51</v>
      </c>
      <c r="E233" s="38" t="s">
        <v>200</v>
      </c>
      <c r="F233" s="38" t="s">
        <v>21</v>
      </c>
      <c r="G233" s="32">
        <f>SUM(G234:G235)</f>
        <v>8658300</v>
      </c>
      <c r="H233" s="32">
        <v>8658300</v>
      </c>
      <c r="I233" s="19">
        <f t="shared" si="78"/>
        <v>0</v>
      </c>
    </row>
    <row r="234" spans="1:9" s="34" customFormat="1">
      <c r="A234" s="33" t="s">
        <v>40</v>
      </c>
      <c r="B234" s="37" t="s">
        <v>70</v>
      </c>
      <c r="C234" s="38" t="s">
        <v>11</v>
      </c>
      <c r="D234" s="38" t="s">
        <v>51</v>
      </c>
      <c r="E234" s="38" t="s">
        <v>200</v>
      </c>
      <c r="F234" s="31" t="s">
        <v>41</v>
      </c>
      <c r="G234" s="32">
        <v>6650000</v>
      </c>
      <c r="H234" s="32">
        <v>6650000</v>
      </c>
      <c r="I234" s="19">
        <f t="shared" si="78"/>
        <v>0</v>
      </c>
    </row>
    <row r="235" spans="1:9" s="34" customFormat="1" ht="38.25">
      <c r="A235" s="33" t="s">
        <v>26</v>
      </c>
      <c r="B235" s="37" t="s">
        <v>70</v>
      </c>
      <c r="C235" s="38" t="s">
        <v>11</v>
      </c>
      <c r="D235" s="38" t="s">
        <v>51</v>
      </c>
      <c r="E235" s="38" t="s">
        <v>200</v>
      </c>
      <c r="F235" s="31" t="s">
        <v>27</v>
      </c>
      <c r="G235" s="32">
        <v>2008300</v>
      </c>
      <c r="H235" s="32">
        <v>2008300</v>
      </c>
      <c r="I235" s="19">
        <f t="shared" si="78"/>
        <v>0</v>
      </c>
    </row>
    <row r="236" spans="1:9" s="20" customFormat="1" ht="25.5">
      <c r="A236" s="29" t="s">
        <v>28</v>
      </c>
      <c r="B236" s="37" t="s">
        <v>70</v>
      </c>
      <c r="C236" s="38" t="s">
        <v>11</v>
      </c>
      <c r="D236" s="38" t="s">
        <v>51</v>
      </c>
      <c r="E236" s="38" t="s">
        <v>200</v>
      </c>
      <c r="F236" s="38" t="s">
        <v>29</v>
      </c>
      <c r="G236" s="32">
        <f t="shared" ref="G236" si="88">G237</f>
        <v>457150</v>
      </c>
      <c r="H236" s="32">
        <v>457150</v>
      </c>
      <c r="I236" s="19">
        <f t="shared" si="78"/>
        <v>0</v>
      </c>
    </row>
    <row r="237" spans="1:9" s="20" customFormat="1">
      <c r="A237" s="33" t="s">
        <v>30</v>
      </c>
      <c r="B237" s="37" t="s">
        <v>70</v>
      </c>
      <c r="C237" s="38" t="s">
        <v>11</v>
      </c>
      <c r="D237" s="38" t="s">
        <v>51</v>
      </c>
      <c r="E237" s="38" t="s">
        <v>200</v>
      </c>
      <c r="F237" s="38" t="s">
        <v>31</v>
      </c>
      <c r="G237" s="32">
        <v>457150</v>
      </c>
      <c r="H237" s="32">
        <v>457150</v>
      </c>
      <c r="I237" s="19">
        <f t="shared" si="78"/>
        <v>0</v>
      </c>
    </row>
    <row r="238" spans="1:9" s="20" customFormat="1">
      <c r="A238" s="21" t="s">
        <v>201</v>
      </c>
      <c r="B238" s="22" t="s">
        <v>70</v>
      </c>
      <c r="C238" s="23" t="s">
        <v>79</v>
      </c>
      <c r="D238" s="23" t="s">
        <v>7</v>
      </c>
      <c r="E238" s="23" t="s">
        <v>8</v>
      </c>
      <c r="F238" s="23" t="s">
        <v>9</v>
      </c>
      <c r="G238" s="24">
        <f t="shared" ref="G238:G239" si="89">G239</f>
        <v>11547500</v>
      </c>
      <c r="H238" s="24">
        <v>11547500</v>
      </c>
      <c r="I238" s="19">
        <f t="shared" si="78"/>
        <v>0</v>
      </c>
    </row>
    <row r="239" spans="1:9" s="20" customFormat="1">
      <c r="A239" s="25" t="s">
        <v>202</v>
      </c>
      <c r="B239" s="26" t="s">
        <v>70</v>
      </c>
      <c r="C239" s="27" t="s">
        <v>79</v>
      </c>
      <c r="D239" s="27" t="s">
        <v>63</v>
      </c>
      <c r="E239" s="27" t="s">
        <v>8</v>
      </c>
      <c r="F239" s="27" t="s">
        <v>9</v>
      </c>
      <c r="G239" s="28">
        <f t="shared" si="89"/>
        <v>11547500</v>
      </c>
      <c r="H239" s="28">
        <v>11547500</v>
      </c>
      <c r="I239" s="19">
        <f t="shared" si="78"/>
        <v>0</v>
      </c>
    </row>
    <row r="240" spans="1:9" s="20" customFormat="1" ht="25.5">
      <c r="A240" s="36" t="s">
        <v>94</v>
      </c>
      <c r="B240" s="30" t="s">
        <v>70</v>
      </c>
      <c r="C240" s="31" t="s">
        <v>79</v>
      </c>
      <c r="D240" s="31" t="s">
        <v>63</v>
      </c>
      <c r="E240" s="31" t="s">
        <v>95</v>
      </c>
      <c r="F240" s="31" t="s">
        <v>9</v>
      </c>
      <c r="G240" s="32">
        <f t="shared" ref="G240" si="90">G241+G257</f>
        <v>11547500</v>
      </c>
      <c r="H240" s="32">
        <v>11547500</v>
      </c>
      <c r="I240" s="19">
        <f t="shared" si="78"/>
        <v>0</v>
      </c>
    </row>
    <row r="241" spans="1:9" s="20" customFormat="1" ht="25.5">
      <c r="A241" s="36" t="s">
        <v>203</v>
      </c>
      <c r="B241" s="30" t="s">
        <v>70</v>
      </c>
      <c r="C241" s="31" t="s">
        <v>79</v>
      </c>
      <c r="D241" s="31" t="s">
        <v>63</v>
      </c>
      <c r="E241" s="31" t="s">
        <v>204</v>
      </c>
      <c r="F241" s="31" t="s">
        <v>9</v>
      </c>
      <c r="G241" s="32">
        <f t="shared" ref="G241" si="91">G242+G247+G253</f>
        <v>8210000</v>
      </c>
      <c r="H241" s="32">
        <v>8210000</v>
      </c>
      <c r="I241" s="19">
        <f t="shared" si="78"/>
        <v>0</v>
      </c>
    </row>
    <row r="242" spans="1:9" s="20" customFormat="1" ht="25.5">
      <c r="A242" s="36" t="s">
        <v>205</v>
      </c>
      <c r="B242" s="30" t="s">
        <v>70</v>
      </c>
      <c r="C242" s="31" t="s">
        <v>79</v>
      </c>
      <c r="D242" s="31" t="s">
        <v>63</v>
      </c>
      <c r="E242" s="31" t="s">
        <v>206</v>
      </c>
      <c r="F242" s="31" t="s">
        <v>9</v>
      </c>
      <c r="G242" s="32">
        <f t="shared" ref="G242:G243" si="92">G243</f>
        <v>5000000</v>
      </c>
      <c r="H242" s="32">
        <v>5000000</v>
      </c>
      <c r="I242" s="19">
        <f t="shared" si="78"/>
        <v>0</v>
      </c>
    </row>
    <row r="243" spans="1:9" s="20" customFormat="1" ht="38.25">
      <c r="A243" s="36" t="s">
        <v>207</v>
      </c>
      <c r="B243" s="30" t="s">
        <v>70</v>
      </c>
      <c r="C243" s="31" t="s">
        <v>79</v>
      </c>
      <c r="D243" s="31" t="s">
        <v>63</v>
      </c>
      <c r="E243" s="31" t="s">
        <v>208</v>
      </c>
      <c r="F243" s="31" t="s">
        <v>9</v>
      </c>
      <c r="G243" s="32">
        <f t="shared" si="92"/>
        <v>5000000</v>
      </c>
      <c r="H243" s="32">
        <v>5000000</v>
      </c>
      <c r="I243" s="19">
        <f t="shared" si="78"/>
        <v>0</v>
      </c>
    </row>
    <row r="244" spans="1:9" s="20" customFormat="1" ht="38.25">
      <c r="A244" s="36" t="s">
        <v>209</v>
      </c>
      <c r="B244" s="30" t="s">
        <v>70</v>
      </c>
      <c r="C244" s="31" t="s">
        <v>79</v>
      </c>
      <c r="D244" s="31" t="s">
        <v>63</v>
      </c>
      <c r="E244" s="31" t="s">
        <v>208</v>
      </c>
      <c r="F244" s="31" t="s">
        <v>210</v>
      </c>
      <c r="G244" s="32">
        <f t="shared" ref="G244" si="93">SUM(G245:G246)</f>
        <v>5000000</v>
      </c>
      <c r="H244" s="32">
        <v>5000000</v>
      </c>
      <c r="I244" s="19">
        <f t="shared" si="78"/>
        <v>0</v>
      </c>
    </row>
    <row r="245" spans="1:9" s="34" customFormat="1" ht="51">
      <c r="A245" s="33" t="s">
        <v>211</v>
      </c>
      <c r="B245" s="30" t="s">
        <v>70</v>
      </c>
      <c r="C245" s="31" t="s">
        <v>79</v>
      </c>
      <c r="D245" s="31" t="s">
        <v>63</v>
      </c>
      <c r="E245" s="31" t="s">
        <v>208</v>
      </c>
      <c r="F245" s="31" t="s">
        <v>212</v>
      </c>
      <c r="G245" s="32">
        <v>3000000</v>
      </c>
      <c r="H245" s="32">
        <v>3000000</v>
      </c>
      <c r="I245" s="19">
        <f t="shared" si="78"/>
        <v>0</v>
      </c>
    </row>
    <row r="246" spans="1:9" s="34" customFormat="1" ht="51">
      <c r="A246" s="33" t="s">
        <v>213</v>
      </c>
      <c r="B246" s="30" t="s">
        <v>70</v>
      </c>
      <c r="C246" s="31" t="s">
        <v>79</v>
      </c>
      <c r="D246" s="31" t="s">
        <v>63</v>
      </c>
      <c r="E246" s="31" t="s">
        <v>208</v>
      </c>
      <c r="F246" s="31" t="s">
        <v>214</v>
      </c>
      <c r="G246" s="32">
        <v>2000000</v>
      </c>
      <c r="H246" s="32">
        <v>2000000</v>
      </c>
      <c r="I246" s="19">
        <f t="shared" si="78"/>
        <v>0</v>
      </c>
    </row>
    <row r="247" spans="1:9" s="20" customFormat="1" ht="38.25">
      <c r="A247" s="36" t="s">
        <v>215</v>
      </c>
      <c r="B247" s="30" t="s">
        <v>70</v>
      </c>
      <c r="C247" s="31" t="s">
        <v>79</v>
      </c>
      <c r="D247" s="31" t="s">
        <v>63</v>
      </c>
      <c r="E247" s="31" t="s">
        <v>216</v>
      </c>
      <c r="F247" s="31" t="s">
        <v>9</v>
      </c>
      <c r="G247" s="32">
        <f t="shared" ref="G247" si="94">G248</f>
        <v>2550000</v>
      </c>
      <c r="H247" s="32">
        <v>2550000</v>
      </c>
      <c r="I247" s="19">
        <f t="shared" si="78"/>
        <v>0</v>
      </c>
    </row>
    <row r="248" spans="1:9" s="20" customFormat="1" ht="38.25">
      <c r="A248" s="36" t="s">
        <v>217</v>
      </c>
      <c r="B248" s="30" t="s">
        <v>70</v>
      </c>
      <c r="C248" s="31" t="s">
        <v>79</v>
      </c>
      <c r="D248" s="31" t="s">
        <v>63</v>
      </c>
      <c r="E248" s="31" t="s">
        <v>218</v>
      </c>
      <c r="F248" s="31" t="s">
        <v>9</v>
      </c>
      <c r="G248" s="32">
        <f t="shared" ref="G248" si="95">G249+G251</f>
        <v>2550000</v>
      </c>
      <c r="H248" s="32">
        <v>2550000</v>
      </c>
      <c r="I248" s="19">
        <f t="shared" si="78"/>
        <v>0</v>
      </c>
    </row>
    <row r="249" spans="1:9" s="20" customFormat="1" ht="25.5">
      <c r="A249" s="29" t="s">
        <v>28</v>
      </c>
      <c r="B249" s="30" t="s">
        <v>70</v>
      </c>
      <c r="C249" s="31" t="s">
        <v>79</v>
      </c>
      <c r="D249" s="31" t="s">
        <v>63</v>
      </c>
      <c r="E249" s="31" t="s">
        <v>218</v>
      </c>
      <c r="F249" s="31" t="s">
        <v>29</v>
      </c>
      <c r="G249" s="32">
        <f t="shared" ref="G249" si="96">G250</f>
        <v>150000</v>
      </c>
      <c r="H249" s="32">
        <v>150000</v>
      </c>
      <c r="I249" s="19">
        <f t="shared" si="78"/>
        <v>0</v>
      </c>
    </row>
    <row r="250" spans="1:9" s="20" customFormat="1">
      <c r="A250" s="33" t="s">
        <v>30</v>
      </c>
      <c r="B250" s="30" t="s">
        <v>70</v>
      </c>
      <c r="C250" s="31" t="s">
        <v>79</v>
      </c>
      <c r="D250" s="31" t="s">
        <v>63</v>
      </c>
      <c r="E250" s="31" t="s">
        <v>218</v>
      </c>
      <c r="F250" s="31" t="s">
        <v>31</v>
      </c>
      <c r="G250" s="32">
        <v>150000</v>
      </c>
      <c r="H250" s="32">
        <v>150000</v>
      </c>
      <c r="I250" s="19">
        <f t="shared" si="78"/>
        <v>0</v>
      </c>
    </row>
    <row r="251" spans="1:9" s="20" customFormat="1" ht="25.5">
      <c r="A251" s="44" t="s">
        <v>188</v>
      </c>
      <c r="B251" s="30" t="s">
        <v>70</v>
      </c>
      <c r="C251" s="31" t="s">
        <v>79</v>
      </c>
      <c r="D251" s="31" t="s">
        <v>63</v>
      </c>
      <c r="E251" s="31" t="s">
        <v>218</v>
      </c>
      <c r="F251" s="31" t="s">
        <v>189</v>
      </c>
      <c r="G251" s="32">
        <f t="shared" ref="G251" si="97">G252</f>
        <v>2400000</v>
      </c>
      <c r="H251" s="32">
        <v>2400000</v>
      </c>
      <c r="I251" s="19">
        <f t="shared" si="78"/>
        <v>0</v>
      </c>
    </row>
    <row r="252" spans="1:9" s="34" customFormat="1" ht="25.5">
      <c r="A252" s="33" t="s">
        <v>219</v>
      </c>
      <c r="B252" s="30" t="s">
        <v>70</v>
      </c>
      <c r="C252" s="31" t="s">
        <v>79</v>
      </c>
      <c r="D252" s="31" t="s">
        <v>63</v>
      </c>
      <c r="E252" s="31" t="s">
        <v>218</v>
      </c>
      <c r="F252" s="31" t="s">
        <v>220</v>
      </c>
      <c r="G252" s="32">
        <v>2400000</v>
      </c>
      <c r="H252" s="32">
        <v>2400000</v>
      </c>
      <c r="I252" s="19">
        <f t="shared" si="78"/>
        <v>0</v>
      </c>
    </row>
    <row r="253" spans="1:9" s="20" customFormat="1" ht="38.25">
      <c r="A253" s="36" t="s">
        <v>221</v>
      </c>
      <c r="B253" s="30" t="s">
        <v>70</v>
      </c>
      <c r="C253" s="31" t="s">
        <v>79</v>
      </c>
      <c r="D253" s="31" t="s">
        <v>63</v>
      </c>
      <c r="E253" s="31" t="s">
        <v>222</v>
      </c>
      <c r="F253" s="31" t="s">
        <v>9</v>
      </c>
      <c r="G253" s="32">
        <f t="shared" ref="G253:G255" si="98">G254</f>
        <v>660000</v>
      </c>
      <c r="H253" s="32">
        <v>660000</v>
      </c>
      <c r="I253" s="19">
        <f t="shared" si="78"/>
        <v>0</v>
      </c>
    </row>
    <row r="254" spans="1:9" s="20" customFormat="1" ht="38.25">
      <c r="A254" s="36" t="s">
        <v>217</v>
      </c>
      <c r="B254" s="30" t="s">
        <v>70</v>
      </c>
      <c r="C254" s="31" t="s">
        <v>79</v>
      </c>
      <c r="D254" s="31" t="s">
        <v>63</v>
      </c>
      <c r="E254" s="31" t="s">
        <v>223</v>
      </c>
      <c r="F254" s="31" t="s">
        <v>9</v>
      </c>
      <c r="G254" s="32">
        <f t="shared" si="98"/>
        <v>660000</v>
      </c>
      <c r="H254" s="32">
        <v>660000</v>
      </c>
      <c r="I254" s="19">
        <f t="shared" si="78"/>
        <v>0</v>
      </c>
    </row>
    <row r="255" spans="1:9" s="20" customFormat="1" ht="25.5">
      <c r="A255" s="29" t="s">
        <v>28</v>
      </c>
      <c r="B255" s="30" t="s">
        <v>70</v>
      </c>
      <c r="C255" s="31" t="s">
        <v>79</v>
      </c>
      <c r="D255" s="31" t="s">
        <v>63</v>
      </c>
      <c r="E255" s="31" t="s">
        <v>223</v>
      </c>
      <c r="F255" s="31" t="s">
        <v>29</v>
      </c>
      <c r="G255" s="32">
        <f t="shared" si="98"/>
        <v>660000</v>
      </c>
      <c r="H255" s="32">
        <v>660000</v>
      </c>
      <c r="I255" s="19">
        <f t="shared" si="78"/>
        <v>0</v>
      </c>
    </row>
    <row r="256" spans="1:9" s="20" customFormat="1">
      <c r="A256" s="33" t="s">
        <v>30</v>
      </c>
      <c r="B256" s="30" t="s">
        <v>70</v>
      </c>
      <c r="C256" s="31" t="s">
        <v>79</v>
      </c>
      <c r="D256" s="31" t="s">
        <v>63</v>
      </c>
      <c r="E256" s="31" t="s">
        <v>223</v>
      </c>
      <c r="F256" s="31" t="s">
        <v>31</v>
      </c>
      <c r="G256" s="32">
        <v>660000</v>
      </c>
      <c r="H256" s="32">
        <v>660000</v>
      </c>
      <c r="I256" s="19">
        <f t="shared" si="78"/>
        <v>0</v>
      </c>
    </row>
    <row r="257" spans="1:9" s="20" customFormat="1" ht="25.5">
      <c r="A257" s="29" t="s">
        <v>96</v>
      </c>
      <c r="B257" s="30" t="s">
        <v>70</v>
      </c>
      <c r="C257" s="31" t="s">
        <v>79</v>
      </c>
      <c r="D257" s="31" t="s">
        <v>63</v>
      </c>
      <c r="E257" s="31" t="s">
        <v>97</v>
      </c>
      <c r="F257" s="31" t="s">
        <v>9</v>
      </c>
      <c r="G257" s="32">
        <f t="shared" ref="G257" si="99">G262+G258</f>
        <v>3337500</v>
      </c>
      <c r="H257" s="32">
        <v>3337500</v>
      </c>
      <c r="I257" s="19">
        <f t="shared" si="78"/>
        <v>0</v>
      </c>
    </row>
    <row r="258" spans="1:9" s="20" customFormat="1" ht="25.5">
      <c r="A258" s="36" t="s">
        <v>224</v>
      </c>
      <c r="B258" s="30" t="s">
        <v>70</v>
      </c>
      <c r="C258" s="31" t="s">
        <v>79</v>
      </c>
      <c r="D258" s="31" t="s">
        <v>63</v>
      </c>
      <c r="E258" s="31" t="s">
        <v>225</v>
      </c>
      <c r="F258" s="31" t="s">
        <v>9</v>
      </c>
      <c r="G258" s="32">
        <f t="shared" ref="G258:G260" si="100">G259</f>
        <v>1080000</v>
      </c>
      <c r="H258" s="32">
        <v>1080000</v>
      </c>
      <c r="I258" s="19">
        <f t="shared" si="78"/>
        <v>0</v>
      </c>
    </row>
    <row r="259" spans="1:9" s="20" customFormat="1" ht="25.5">
      <c r="A259" s="36" t="s">
        <v>226</v>
      </c>
      <c r="B259" s="30" t="s">
        <v>70</v>
      </c>
      <c r="C259" s="31" t="s">
        <v>79</v>
      </c>
      <c r="D259" s="31" t="s">
        <v>63</v>
      </c>
      <c r="E259" s="31" t="s">
        <v>227</v>
      </c>
      <c r="F259" s="31" t="s">
        <v>9</v>
      </c>
      <c r="G259" s="32">
        <f t="shared" si="100"/>
        <v>1080000</v>
      </c>
      <c r="H259" s="32">
        <v>1080000</v>
      </c>
      <c r="I259" s="19">
        <f t="shared" si="78"/>
        <v>0</v>
      </c>
    </row>
    <row r="260" spans="1:9" s="20" customFormat="1" ht="25.5">
      <c r="A260" s="29" t="s">
        <v>28</v>
      </c>
      <c r="B260" s="30" t="s">
        <v>70</v>
      </c>
      <c r="C260" s="31" t="s">
        <v>79</v>
      </c>
      <c r="D260" s="31" t="s">
        <v>63</v>
      </c>
      <c r="E260" s="31" t="s">
        <v>227</v>
      </c>
      <c r="F260" s="31" t="s">
        <v>29</v>
      </c>
      <c r="G260" s="32">
        <f t="shared" si="100"/>
        <v>1080000</v>
      </c>
      <c r="H260" s="32">
        <v>1080000</v>
      </c>
      <c r="I260" s="19">
        <f t="shared" si="78"/>
        <v>0</v>
      </c>
    </row>
    <row r="261" spans="1:9" s="20" customFormat="1">
      <c r="A261" s="33" t="s">
        <v>30</v>
      </c>
      <c r="B261" s="30" t="s">
        <v>70</v>
      </c>
      <c r="C261" s="31" t="s">
        <v>79</v>
      </c>
      <c r="D261" s="31" t="s">
        <v>63</v>
      </c>
      <c r="E261" s="31" t="s">
        <v>227</v>
      </c>
      <c r="F261" s="31" t="s">
        <v>31</v>
      </c>
      <c r="G261" s="32">
        <v>1080000</v>
      </c>
      <c r="H261" s="32">
        <v>1080000</v>
      </c>
      <c r="I261" s="19">
        <f t="shared" si="78"/>
        <v>0</v>
      </c>
    </row>
    <row r="262" spans="1:9" s="20" customFormat="1" ht="25.5">
      <c r="A262" s="29" t="s">
        <v>228</v>
      </c>
      <c r="B262" s="30" t="s">
        <v>70</v>
      </c>
      <c r="C262" s="31" t="s">
        <v>79</v>
      </c>
      <c r="D262" s="31" t="s">
        <v>63</v>
      </c>
      <c r="E262" s="31" t="s">
        <v>229</v>
      </c>
      <c r="F262" s="31" t="s">
        <v>9</v>
      </c>
      <c r="G262" s="32">
        <f t="shared" ref="G262" si="101">G263</f>
        <v>2257500</v>
      </c>
      <c r="H262" s="32">
        <v>2257500</v>
      </c>
      <c r="I262" s="19">
        <f t="shared" si="78"/>
        <v>0</v>
      </c>
    </row>
    <row r="263" spans="1:9" s="20" customFormat="1" ht="38.25">
      <c r="A263" s="36" t="s">
        <v>230</v>
      </c>
      <c r="B263" s="30" t="s">
        <v>70</v>
      </c>
      <c r="C263" s="31" t="s">
        <v>79</v>
      </c>
      <c r="D263" s="31" t="s">
        <v>63</v>
      </c>
      <c r="E263" s="31" t="s">
        <v>231</v>
      </c>
      <c r="F263" s="31" t="s">
        <v>9</v>
      </c>
      <c r="G263" s="32">
        <f t="shared" ref="G263" si="102">G264+G266</f>
        <v>2257500</v>
      </c>
      <c r="H263" s="32">
        <v>2257500</v>
      </c>
      <c r="I263" s="19">
        <f t="shared" si="78"/>
        <v>0</v>
      </c>
    </row>
    <row r="264" spans="1:9" s="20" customFormat="1" ht="25.5">
      <c r="A264" s="29" t="s">
        <v>28</v>
      </c>
      <c r="B264" s="30" t="s">
        <v>70</v>
      </c>
      <c r="C264" s="31" t="s">
        <v>79</v>
      </c>
      <c r="D264" s="31" t="s">
        <v>63</v>
      </c>
      <c r="E264" s="31" t="s">
        <v>231</v>
      </c>
      <c r="F264" s="31" t="s">
        <v>29</v>
      </c>
      <c r="G264" s="32">
        <v>2057500</v>
      </c>
      <c r="H264" s="32">
        <v>2057500</v>
      </c>
      <c r="I264" s="19">
        <f t="shared" si="78"/>
        <v>0</v>
      </c>
    </row>
    <row r="265" spans="1:9" s="20" customFormat="1">
      <c r="A265" s="33" t="s">
        <v>30</v>
      </c>
      <c r="B265" s="30" t="s">
        <v>70</v>
      </c>
      <c r="C265" s="31" t="s">
        <v>79</v>
      </c>
      <c r="D265" s="31" t="s">
        <v>63</v>
      </c>
      <c r="E265" s="31" t="s">
        <v>231</v>
      </c>
      <c r="F265" s="31" t="s">
        <v>31</v>
      </c>
      <c r="G265" s="32">
        <v>2057500</v>
      </c>
      <c r="H265" s="32">
        <v>2057500</v>
      </c>
      <c r="I265" s="19">
        <f t="shared" si="78"/>
        <v>0</v>
      </c>
    </row>
    <row r="266" spans="1:9" s="20" customFormat="1" ht="38.25">
      <c r="A266" s="29" t="s">
        <v>209</v>
      </c>
      <c r="B266" s="30" t="s">
        <v>70</v>
      </c>
      <c r="C266" s="31" t="s">
        <v>79</v>
      </c>
      <c r="D266" s="31" t="s">
        <v>63</v>
      </c>
      <c r="E266" s="31" t="s">
        <v>231</v>
      </c>
      <c r="F266" s="31" t="s">
        <v>210</v>
      </c>
      <c r="G266" s="32">
        <f t="shared" ref="G266" si="103">G267</f>
        <v>200000</v>
      </c>
      <c r="H266" s="32">
        <v>200000</v>
      </c>
      <c r="I266" s="19">
        <f t="shared" si="78"/>
        <v>0</v>
      </c>
    </row>
    <row r="267" spans="1:9" s="34" customFormat="1" ht="51">
      <c r="A267" s="33" t="s">
        <v>213</v>
      </c>
      <c r="B267" s="30" t="s">
        <v>70</v>
      </c>
      <c r="C267" s="31" t="s">
        <v>79</v>
      </c>
      <c r="D267" s="31" t="s">
        <v>63</v>
      </c>
      <c r="E267" s="31" t="s">
        <v>231</v>
      </c>
      <c r="F267" s="31" t="s">
        <v>214</v>
      </c>
      <c r="G267" s="32">
        <v>200000</v>
      </c>
      <c r="H267" s="32">
        <v>200000</v>
      </c>
      <c r="I267" s="19">
        <f t="shared" si="78"/>
        <v>0</v>
      </c>
    </row>
    <row r="268" spans="1:9" s="20" customFormat="1">
      <c r="A268" s="21" t="s">
        <v>232</v>
      </c>
      <c r="B268" s="22" t="s">
        <v>70</v>
      </c>
      <c r="C268" s="23" t="s">
        <v>233</v>
      </c>
      <c r="D268" s="23" t="s">
        <v>7</v>
      </c>
      <c r="E268" s="23" t="s">
        <v>8</v>
      </c>
      <c r="F268" s="23" t="s">
        <v>9</v>
      </c>
      <c r="G268" s="24">
        <f t="shared" ref="G268:G274" si="104">G269</f>
        <v>160000</v>
      </c>
      <c r="H268" s="24">
        <v>160000</v>
      </c>
      <c r="I268" s="19">
        <f t="shared" si="78"/>
        <v>0</v>
      </c>
    </row>
    <row r="269" spans="1:9" s="20" customFormat="1" ht="25.5">
      <c r="A269" s="25" t="s">
        <v>234</v>
      </c>
      <c r="B269" s="26" t="s">
        <v>70</v>
      </c>
      <c r="C269" s="27" t="s">
        <v>233</v>
      </c>
      <c r="D269" s="27" t="s">
        <v>91</v>
      </c>
      <c r="E269" s="27" t="s">
        <v>8</v>
      </c>
      <c r="F269" s="27" t="s">
        <v>9</v>
      </c>
      <c r="G269" s="28">
        <f t="shared" si="104"/>
        <v>160000</v>
      </c>
      <c r="H269" s="28">
        <v>160000</v>
      </c>
      <c r="I269" s="19">
        <f t="shared" si="78"/>
        <v>0</v>
      </c>
    </row>
    <row r="270" spans="1:9" s="20" customFormat="1" ht="25.5">
      <c r="A270" s="36" t="s">
        <v>103</v>
      </c>
      <c r="B270" s="30" t="s">
        <v>70</v>
      </c>
      <c r="C270" s="31" t="s">
        <v>233</v>
      </c>
      <c r="D270" s="31" t="s">
        <v>91</v>
      </c>
      <c r="E270" s="31" t="s">
        <v>104</v>
      </c>
      <c r="F270" s="31" t="s">
        <v>9</v>
      </c>
      <c r="G270" s="32">
        <f t="shared" si="104"/>
        <v>160000</v>
      </c>
      <c r="H270" s="32">
        <v>160000</v>
      </c>
      <c r="I270" s="19">
        <f t="shared" si="78"/>
        <v>0</v>
      </c>
    </row>
    <row r="271" spans="1:9" s="20" customFormat="1" ht="25.5">
      <c r="A271" s="36" t="s">
        <v>235</v>
      </c>
      <c r="B271" s="30" t="s">
        <v>70</v>
      </c>
      <c r="C271" s="31" t="s">
        <v>233</v>
      </c>
      <c r="D271" s="31" t="s">
        <v>91</v>
      </c>
      <c r="E271" s="31" t="s">
        <v>236</v>
      </c>
      <c r="F271" s="31" t="s">
        <v>9</v>
      </c>
      <c r="G271" s="32">
        <f t="shared" si="104"/>
        <v>160000</v>
      </c>
      <c r="H271" s="32">
        <v>160000</v>
      </c>
      <c r="I271" s="19">
        <f t="shared" si="78"/>
        <v>0</v>
      </c>
    </row>
    <row r="272" spans="1:9" s="20" customFormat="1" ht="38.25">
      <c r="A272" s="36" t="s">
        <v>237</v>
      </c>
      <c r="B272" s="30" t="s">
        <v>70</v>
      </c>
      <c r="C272" s="31" t="s">
        <v>233</v>
      </c>
      <c r="D272" s="31" t="s">
        <v>91</v>
      </c>
      <c r="E272" s="31" t="s">
        <v>238</v>
      </c>
      <c r="F272" s="31" t="s">
        <v>9</v>
      </c>
      <c r="G272" s="32">
        <f t="shared" si="104"/>
        <v>160000</v>
      </c>
      <c r="H272" s="32">
        <v>160000</v>
      </c>
      <c r="I272" s="19">
        <f t="shared" si="78"/>
        <v>0</v>
      </c>
    </row>
    <row r="273" spans="1:9" s="20" customFormat="1" ht="25.5">
      <c r="A273" s="36" t="s">
        <v>239</v>
      </c>
      <c r="B273" s="30" t="s">
        <v>70</v>
      </c>
      <c r="C273" s="31" t="s">
        <v>233</v>
      </c>
      <c r="D273" s="31" t="s">
        <v>91</v>
      </c>
      <c r="E273" s="31" t="s">
        <v>240</v>
      </c>
      <c r="F273" s="31" t="s">
        <v>9</v>
      </c>
      <c r="G273" s="32">
        <f t="shared" si="104"/>
        <v>160000</v>
      </c>
      <c r="H273" s="32">
        <v>160000</v>
      </c>
      <c r="I273" s="19">
        <f t="shared" si="78"/>
        <v>0</v>
      </c>
    </row>
    <row r="274" spans="1:9" s="20" customFormat="1" ht="25.5">
      <c r="A274" s="29" t="s">
        <v>28</v>
      </c>
      <c r="B274" s="30" t="s">
        <v>70</v>
      </c>
      <c r="C274" s="31" t="s">
        <v>233</v>
      </c>
      <c r="D274" s="31" t="s">
        <v>91</v>
      </c>
      <c r="E274" s="31" t="s">
        <v>240</v>
      </c>
      <c r="F274" s="31" t="s">
        <v>29</v>
      </c>
      <c r="G274" s="32">
        <f t="shared" si="104"/>
        <v>160000</v>
      </c>
      <c r="H274" s="32">
        <v>160000</v>
      </c>
      <c r="I274" s="19">
        <f t="shared" si="78"/>
        <v>0</v>
      </c>
    </row>
    <row r="275" spans="1:9" s="20" customFormat="1">
      <c r="A275" s="33" t="s">
        <v>30</v>
      </c>
      <c r="B275" s="30" t="s">
        <v>70</v>
      </c>
      <c r="C275" s="31" t="s">
        <v>233</v>
      </c>
      <c r="D275" s="31" t="s">
        <v>91</v>
      </c>
      <c r="E275" s="31" t="s">
        <v>240</v>
      </c>
      <c r="F275" s="31" t="s">
        <v>31</v>
      </c>
      <c r="G275" s="32">
        <v>160000</v>
      </c>
      <c r="H275" s="32">
        <v>160000</v>
      </c>
      <c r="I275" s="19">
        <f t="shared" si="78"/>
        <v>0</v>
      </c>
    </row>
    <row r="276" spans="1:9" s="20" customFormat="1">
      <c r="A276" s="21" t="s">
        <v>241</v>
      </c>
      <c r="B276" s="22" t="s">
        <v>70</v>
      </c>
      <c r="C276" s="23" t="s">
        <v>242</v>
      </c>
      <c r="D276" s="23" t="s">
        <v>7</v>
      </c>
      <c r="E276" s="23" t="s">
        <v>8</v>
      </c>
      <c r="F276" s="23" t="s">
        <v>9</v>
      </c>
      <c r="G276" s="24">
        <f t="shared" ref="G276:G282" si="105">G277</f>
        <v>2061000</v>
      </c>
      <c r="H276" s="24">
        <v>2061000</v>
      </c>
      <c r="I276" s="19">
        <f t="shared" si="78"/>
        <v>0</v>
      </c>
    </row>
    <row r="277" spans="1:9" s="20" customFormat="1">
      <c r="A277" s="25" t="s">
        <v>243</v>
      </c>
      <c r="B277" s="26" t="s">
        <v>70</v>
      </c>
      <c r="C277" s="27" t="s">
        <v>242</v>
      </c>
      <c r="D277" s="27" t="s">
        <v>11</v>
      </c>
      <c r="E277" s="27" t="s">
        <v>8</v>
      </c>
      <c r="F277" s="27" t="s">
        <v>9</v>
      </c>
      <c r="G277" s="28">
        <f t="shared" si="105"/>
        <v>2061000</v>
      </c>
      <c r="H277" s="28">
        <v>2061000</v>
      </c>
      <c r="I277" s="19">
        <f t="shared" ref="I277:I340" si="106">G277-H277</f>
        <v>0</v>
      </c>
    </row>
    <row r="278" spans="1:9" s="20" customFormat="1">
      <c r="A278" s="29" t="s">
        <v>244</v>
      </c>
      <c r="B278" s="30" t="s">
        <v>70</v>
      </c>
      <c r="C278" s="31" t="s">
        <v>242</v>
      </c>
      <c r="D278" s="31" t="s">
        <v>11</v>
      </c>
      <c r="E278" s="31" t="s">
        <v>245</v>
      </c>
      <c r="F278" s="31" t="s">
        <v>9</v>
      </c>
      <c r="G278" s="32">
        <f t="shared" si="105"/>
        <v>2061000</v>
      </c>
      <c r="H278" s="32">
        <v>2061000</v>
      </c>
      <c r="I278" s="19">
        <f t="shared" si="106"/>
        <v>0</v>
      </c>
    </row>
    <row r="279" spans="1:9" s="20" customFormat="1" ht="51">
      <c r="A279" s="36" t="s">
        <v>246</v>
      </c>
      <c r="B279" s="30" t="s">
        <v>70</v>
      </c>
      <c r="C279" s="31" t="s">
        <v>242</v>
      </c>
      <c r="D279" s="31" t="s">
        <v>11</v>
      </c>
      <c r="E279" s="31" t="s">
        <v>247</v>
      </c>
      <c r="F279" s="31" t="s">
        <v>9</v>
      </c>
      <c r="G279" s="32">
        <f t="shared" si="105"/>
        <v>2061000</v>
      </c>
      <c r="H279" s="32">
        <v>2061000</v>
      </c>
      <c r="I279" s="19">
        <f t="shared" si="106"/>
        <v>0</v>
      </c>
    </row>
    <row r="280" spans="1:9" s="20" customFormat="1" ht="63.75">
      <c r="A280" s="36" t="s">
        <v>248</v>
      </c>
      <c r="B280" s="30" t="s">
        <v>70</v>
      </c>
      <c r="C280" s="31" t="s">
        <v>242</v>
      </c>
      <c r="D280" s="31" t="s">
        <v>11</v>
      </c>
      <c r="E280" s="31" t="s">
        <v>249</v>
      </c>
      <c r="F280" s="31" t="s">
        <v>9</v>
      </c>
      <c r="G280" s="32">
        <f t="shared" si="105"/>
        <v>2061000</v>
      </c>
      <c r="H280" s="32">
        <v>2061000</v>
      </c>
      <c r="I280" s="19">
        <f t="shared" si="106"/>
        <v>0</v>
      </c>
    </row>
    <row r="281" spans="1:9" s="20" customFormat="1" ht="25.5">
      <c r="A281" s="36" t="s">
        <v>250</v>
      </c>
      <c r="B281" s="30" t="s">
        <v>70</v>
      </c>
      <c r="C281" s="31" t="s">
        <v>242</v>
      </c>
      <c r="D281" s="31" t="s">
        <v>11</v>
      </c>
      <c r="E281" s="31" t="s">
        <v>251</v>
      </c>
      <c r="F281" s="31" t="s">
        <v>9</v>
      </c>
      <c r="G281" s="32">
        <f t="shared" si="105"/>
        <v>2061000</v>
      </c>
      <c r="H281" s="32">
        <v>2061000</v>
      </c>
      <c r="I281" s="19">
        <f t="shared" si="106"/>
        <v>0</v>
      </c>
    </row>
    <row r="282" spans="1:9" s="20" customFormat="1" ht="25.5">
      <c r="A282" s="29" t="s">
        <v>28</v>
      </c>
      <c r="B282" s="30" t="s">
        <v>70</v>
      </c>
      <c r="C282" s="31" t="s">
        <v>242</v>
      </c>
      <c r="D282" s="31" t="s">
        <v>11</v>
      </c>
      <c r="E282" s="31" t="s">
        <v>251</v>
      </c>
      <c r="F282" s="31" t="s">
        <v>29</v>
      </c>
      <c r="G282" s="32">
        <f t="shared" si="105"/>
        <v>2061000</v>
      </c>
      <c r="H282" s="32">
        <v>2061000</v>
      </c>
      <c r="I282" s="19">
        <f t="shared" si="106"/>
        <v>0</v>
      </c>
    </row>
    <row r="283" spans="1:9" s="20" customFormat="1">
      <c r="A283" s="33" t="s">
        <v>30</v>
      </c>
      <c r="B283" s="30" t="s">
        <v>70</v>
      </c>
      <c r="C283" s="31" t="s">
        <v>242</v>
      </c>
      <c r="D283" s="31" t="s">
        <v>11</v>
      </c>
      <c r="E283" s="31" t="s">
        <v>251</v>
      </c>
      <c r="F283" s="31" t="s">
        <v>31</v>
      </c>
      <c r="G283" s="32">
        <v>2061000</v>
      </c>
      <c r="H283" s="32">
        <v>2061000</v>
      </c>
      <c r="I283" s="19">
        <f t="shared" si="106"/>
        <v>0</v>
      </c>
    </row>
    <row r="284" spans="1:9" s="8" customFormat="1">
      <c r="A284" s="21" t="s">
        <v>62</v>
      </c>
      <c r="B284" s="22" t="s">
        <v>70</v>
      </c>
      <c r="C284" s="23" t="s">
        <v>63</v>
      </c>
      <c r="D284" s="23" t="s">
        <v>7</v>
      </c>
      <c r="E284" s="23" t="s">
        <v>8</v>
      </c>
      <c r="F284" s="23" t="s">
        <v>9</v>
      </c>
      <c r="G284" s="24">
        <f t="shared" ref="G284" si="107">G292+G285</f>
        <v>20607500</v>
      </c>
      <c r="H284" s="24">
        <v>20607500</v>
      </c>
      <c r="I284" s="19">
        <f t="shared" si="106"/>
        <v>0</v>
      </c>
    </row>
    <row r="285" spans="1:9" s="8" customFormat="1">
      <c r="A285" s="25" t="s">
        <v>64</v>
      </c>
      <c r="B285" s="26" t="s">
        <v>70</v>
      </c>
      <c r="C285" s="27" t="s">
        <v>63</v>
      </c>
      <c r="D285" s="27" t="s">
        <v>11</v>
      </c>
      <c r="E285" s="27" t="s">
        <v>8</v>
      </c>
      <c r="F285" s="27" t="s">
        <v>9</v>
      </c>
      <c r="G285" s="28">
        <f t="shared" ref="G285:G290" si="108">G286</f>
        <v>5050500</v>
      </c>
      <c r="H285" s="28">
        <v>5050500</v>
      </c>
      <c r="I285" s="19">
        <f t="shared" si="106"/>
        <v>0</v>
      </c>
    </row>
    <row r="286" spans="1:9" s="8" customFormat="1" ht="38.25">
      <c r="A286" s="36" t="s">
        <v>111</v>
      </c>
      <c r="B286" s="30" t="s">
        <v>70</v>
      </c>
      <c r="C286" s="31" t="s">
        <v>63</v>
      </c>
      <c r="D286" s="31" t="s">
        <v>11</v>
      </c>
      <c r="E286" s="31" t="s">
        <v>112</v>
      </c>
      <c r="F286" s="31" t="s">
        <v>9</v>
      </c>
      <c r="G286" s="32">
        <f t="shared" si="108"/>
        <v>5050500</v>
      </c>
      <c r="H286" s="32">
        <v>5050500</v>
      </c>
      <c r="I286" s="19">
        <f t="shared" si="106"/>
        <v>0</v>
      </c>
    </row>
    <row r="287" spans="1:9" s="8" customFormat="1" ht="25.5">
      <c r="A287" s="36" t="s">
        <v>113</v>
      </c>
      <c r="B287" s="30" t="s">
        <v>70</v>
      </c>
      <c r="C287" s="31" t="s">
        <v>63</v>
      </c>
      <c r="D287" s="31" t="s">
        <v>11</v>
      </c>
      <c r="E287" s="31" t="s">
        <v>114</v>
      </c>
      <c r="F287" s="31" t="s">
        <v>9</v>
      </c>
      <c r="G287" s="32">
        <f t="shared" si="108"/>
        <v>5050500</v>
      </c>
      <c r="H287" s="32">
        <v>5050500</v>
      </c>
      <c r="I287" s="19">
        <f t="shared" si="106"/>
        <v>0</v>
      </c>
    </row>
    <row r="288" spans="1:9" s="8" customFormat="1" ht="38.25">
      <c r="A288" s="36" t="s">
        <v>252</v>
      </c>
      <c r="B288" s="30" t="s">
        <v>70</v>
      </c>
      <c r="C288" s="31" t="s">
        <v>63</v>
      </c>
      <c r="D288" s="31" t="s">
        <v>11</v>
      </c>
      <c r="E288" s="31" t="s">
        <v>253</v>
      </c>
      <c r="F288" s="31" t="s">
        <v>9</v>
      </c>
      <c r="G288" s="32">
        <f t="shared" si="108"/>
        <v>5050500</v>
      </c>
      <c r="H288" s="32">
        <v>5050500</v>
      </c>
      <c r="I288" s="19">
        <f t="shared" si="106"/>
        <v>0</v>
      </c>
    </row>
    <row r="289" spans="1:9" s="8" customFormat="1" ht="25.5">
      <c r="A289" s="36" t="s">
        <v>65</v>
      </c>
      <c r="B289" s="30" t="s">
        <v>70</v>
      </c>
      <c r="C289" s="31" t="s">
        <v>63</v>
      </c>
      <c r="D289" s="31" t="s">
        <v>11</v>
      </c>
      <c r="E289" s="31" t="s">
        <v>254</v>
      </c>
      <c r="F289" s="31" t="s">
        <v>9</v>
      </c>
      <c r="G289" s="32">
        <f t="shared" si="108"/>
        <v>5050500</v>
      </c>
      <c r="H289" s="32">
        <v>5050500</v>
      </c>
      <c r="I289" s="19">
        <f t="shared" si="106"/>
        <v>0</v>
      </c>
    </row>
    <row r="290" spans="1:9" s="8" customFormat="1" ht="25.5">
      <c r="A290" s="29" t="s">
        <v>28</v>
      </c>
      <c r="B290" s="30" t="s">
        <v>70</v>
      </c>
      <c r="C290" s="31" t="s">
        <v>63</v>
      </c>
      <c r="D290" s="31" t="s">
        <v>11</v>
      </c>
      <c r="E290" s="31" t="s">
        <v>254</v>
      </c>
      <c r="F290" s="31" t="s">
        <v>29</v>
      </c>
      <c r="G290" s="32">
        <f t="shared" si="108"/>
        <v>5050500</v>
      </c>
      <c r="H290" s="32">
        <v>5050500</v>
      </c>
      <c r="I290" s="19">
        <f t="shared" si="106"/>
        <v>0</v>
      </c>
    </row>
    <row r="291" spans="1:9" s="8" customFormat="1">
      <c r="A291" s="33" t="s">
        <v>30</v>
      </c>
      <c r="B291" s="30" t="s">
        <v>70</v>
      </c>
      <c r="C291" s="31" t="s">
        <v>63</v>
      </c>
      <c r="D291" s="31" t="s">
        <v>11</v>
      </c>
      <c r="E291" s="31" t="s">
        <v>254</v>
      </c>
      <c r="F291" s="31" t="s">
        <v>31</v>
      </c>
      <c r="G291" s="32">
        <v>5050500</v>
      </c>
      <c r="H291" s="32">
        <v>5050500</v>
      </c>
      <c r="I291" s="19">
        <f t="shared" si="106"/>
        <v>0</v>
      </c>
    </row>
    <row r="292" spans="1:9" s="8" customFormat="1">
      <c r="A292" s="25" t="s">
        <v>67</v>
      </c>
      <c r="B292" s="26" t="s">
        <v>70</v>
      </c>
      <c r="C292" s="27" t="s">
        <v>63</v>
      </c>
      <c r="D292" s="27" t="s">
        <v>68</v>
      </c>
      <c r="E292" s="27" t="s">
        <v>8</v>
      </c>
      <c r="F292" s="27" t="s">
        <v>9</v>
      </c>
      <c r="G292" s="28">
        <f t="shared" ref="G292:G301" si="109">G293</f>
        <v>15557000</v>
      </c>
      <c r="H292" s="28">
        <v>15557000</v>
      </c>
      <c r="I292" s="19">
        <f t="shared" si="106"/>
        <v>0</v>
      </c>
    </row>
    <row r="293" spans="1:9" s="20" customFormat="1" ht="38.25">
      <c r="A293" s="36" t="s">
        <v>111</v>
      </c>
      <c r="B293" s="30" t="s">
        <v>70</v>
      </c>
      <c r="C293" s="31" t="s">
        <v>63</v>
      </c>
      <c r="D293" s="31" t="s">
        <v>68</v>
      </c>
      <c r="E293" s="31" t="s">
        <v>112</v>
      </c>
      <c r="F293" s="31" t="s">
        <v>9</v>
      </c>
      <c r="G293" s="32">
        <f t="shared" si="109"/>
        <v>15557000</v>
      </c>
      <c r="H293" s="32">
        <v>15557000</v>
      </c>
      <c r="I293" s="19">
        <f t="shared" si="106"/>
        <v>0</v>
      </c>
    </row>
    <row r="294" spans="1:9" s="20" customFormat="1" ht="25.5">
      <c r="A294" s="36" t="s">
        <v>113</v>
      </c>
      <c r="B294" s="30" t="s">
        <v>70</v>
      </c>
      <c r="C294" s="31" t="s">
        <v>63</v>
      </c>
      <c r="D294" s="31" t="s">
        <v>68</v>
      </c>
      <c r="E294" s="31" t="s">
        <v>114</v>
      </c>
      <c r="F294" s="31" t="s">
        <v>9</v>
      </c>
      <c r="G294" s="32">
        <f t="shared" ref="G294" si="110">G299+G295</f>
        <v>15557000</v>
      </c>
      <c r="H294" s="32">
        <v>15557000</v>
      </c>
      <c r="I294" s="19">
        <f t="shared" si="106"/>
        <v>0</v>
      </c>
    </row>
    <row r="295" spans="1:9" s="8" customFormat="1" ht="38.25">
      <c r="A295" s="36" t="s">
        <v>252</v>
      </c>
      <c r="B295" s="30" t="s">
        <v>70</v>
      </c>
      <c r="C295" s="31" t="s">
        <v>63</v>
      </c>
      <c r="D295" s="31" t="s">
        <v>68</v>
      </c>
      <c r="E295" s="31" t="s">
        <v>253</v>
      </c>
      <c r="F295" s="31" t="s">
        <v>9</v>
      </c>
      <c r="G295" s="32">
        <f t="shared" ref="G295:G297" si="111">G296</f>
        <v>2190000</v>
      </c>
      <c r="H295" s="32">
        <v>2190000</v>
      </c>
      <c r="I295" s="19">
        <f t="shared" si="106"/>
        <v>0</v>
      </c>
    </row>
    <row r="296" spans="1:9" s="8" customFormat="1" ht="25.5">
      <c r="A296" s="36" t="s">
        <v>65</v>
      </c>
      <c r="B296" s="30" t="s">
        <v>70</v>
      </c>
      <c r="C296" s="31" t="s">
        <v>63</v>
      </c>
      <c r="D296" s="31" t="s">
        <v>68</v>
      </c>
      <c r="E296" s="31" t="s">
        <v>254</v>
      </c>
      <c r="F296" s="31" t="s">
        <v>9</v>
      </c>
      <c r="G296" s="32">
        <f t="shared" si="111"/>
        <v>2190000</v>
      </c>
      <c r="H296" s="32">
        <v>2190000</v>
      </c>
      <c r="I296" s="19">
        <f t="shared" si="106"/>
        <v>0</v>
      </c>
    </row>
    <row r="297" spans="1:9" s="8" customFormat="1" ht="25.5">
      <c r="A297" s="29" t="s">
        <v>28</v>
      </c>
      <c r="B297" s="30" t="s">
        <v>70</v>
      </c>
      <c r="C297" s="31" t="s">
        <v>63</v>
      </c>
      <c r="D297" s="31" t="s">
        <v>68</v>
      </c>
      <c r="E297" s="31" t="s">
        <v>254</v>
      </c>
      <c r="F297" s="31" t="s">
        <v>29</v>
      </c>
      <c r="G297" s="32">
        <f t="shared" si="111"/>
        <v>2190000</v>
      </c>
      <c r="H297" s="32">
        <v>2190000</v>
      </c>
      <c r="I297" s="19">
        <f t="shared" si="106"/>
        <v>0</v>
      </c>
    </row>
    <row r="298" spans="1:9" s="8" customFormat="1">
      <c r="A298" s="33" t="s">
        <v>30</v>
      </c>
      <c r="B298" s="30" t="s">
        <v>70</v>
      </c>
      <c r="C298" s="31" t="s">
        <v>63</v>
      </c>
      <c r="D298" s="31" t="s">
        <v>68</v>
      </c>
      <c r="E298" s="31" t="s">
        <v>254</v>
      </c>
      <c r="F298" s="31" t="s">
        <v>31</v>
      </c>
      <c r="G298" s="32">
        <v>2190000</v>
      </c>
      <c r="H298" s="32">
        <v>2190000</v>
      </c>
      <c r="I298" s="19">
        <f t="shared" si="106"/>
        <v>0</v>
      </c>
    </row>
    <row r="299" spans="1:9" s="20" customFormat="1" ht="38.25">
      <c r="A299" s="36" t="s">
        <v>255</v>
      </c>
      <c r="B299" s="30" t="s">
        <v>70</v>
      </c>
      <c r="C299" s="31" t="s">
        <v>63</v>
      </c>
      <c r="D299" s="31" t="s">
        <v>68</v>
      </c>
      <c r="E299" s="31" t="s">
        <v>256</v>
      </c>
      <c r="F299" s="31" t="s">
        <v>9</v>
      </c>
      <c r="G299" s="32">
        <f t="shared" ref="G299" si="112">G300</f>
        <v>13367000</v>
      </c>
      <c r="H299" s="32">
        <v>13367000</v>
      </c>
      <c r="I299" s="19">
        <f t="shared" si="106"/>
        <v>0</v>
      </c>
    </row>
    <row r="300" spans="1:9" s="20" customFormat="1" ht="25.5">
      <c r="A300" s="36" t="s">
        <v>257</v>
      </c>
      <c r="B300" s="30" t="s">
        <v>70</v>
      </c>
      <c r="C300" s="31" t="s">
        <v>63</v>
      </c>
      <c r="D300" s="31" t="s">
        <v>68</v>
      </c>
      <c r="E300" s="31" t="s">
        <v>258</v>
      </c>
      <c r="F300" s="31" t="s">
        <v>9</v>
      </c>
      <c r="G300" s="32">
        <f t="shared" si="109"/>
        <v>13367000</v>
      </c>
      <c r="H300" s="32">
        <v>13367000</v>
      </c>
      <c r="I300" s="19">
        <f t="shared" si="106"/>
        <v>0</v>
      </c>
    </row>
    <row r="301" spans="1:9" s="20" customFormat="1" ht="38.25">
      <c r="A301" s="36" t="s">
        <v>209</v>
      </c>
      <c r="B301" s="30" t="s">
        <v>70</v>
      </c>
      <c r="C301" s="31" t="s">
        <v>63</v>
      </c>
      <c r="D301" s="31" t="s">
        <v>68</v>
      </c>
      <c r="E301" s="31" t="s">
        <v>258</v>
      </c>
      <c r="F301" s="31" t="s">
        <v>210</v>
      </c>
      <c r="G301" s="32">
        <f t="shared" si="109"/>
        <v>13367000</v>
      </c>
      <c r="H301" s="32">
        <v>13367000</v>
      </c>
      <c r="I301" s="19">
        <f t="shared" si="106"/>
        <v>0</v>
      </c>
    </row>
    <row r="302" spans="1:9" s="34" customFormat="1" ht="51">
      <c r="A302" s="33" t="s">
        <v>211</v>
      </c>
      <c r="B302" s="30" t="s">
        <v>70</v>
      </c>
      <c r="C302" s="31" t="s">
        <v>63</v>
      </c>
      <c r="D302" s="31" t="s">
        <v>68</v>
      </c>
      <c r="E302" s="31" t="s">
        <v>258</v>
      </c>
      <c r="F302" s="31" t="s">
        <v>212</v>
      </c>
      <c r="G302" s="32">
        <v>13367000</v>
      </c>
      <c r="H302" s="32">
        <v>13367000</v>
      </c>
      <c r="I302" s="19">
        <f t="shared" si="106"/>
        <v>0</v>
      </c>
    </row>
    <row r="303" spans="1:9" s="20" customFormat="1">
      <c r="A303" s="36"/>
      <c r="B303" s="30"/>
      <c r="C303" s="31"/>
      <c r="D303" s="31"/>
      <c r="E303" s="31"/>
      <c r="F303" s="31"/>
      <c r="G303" s="32"/>
      <c r="H303" s="32"/>
      <c r="I303" s="19">
        <f t="shared" si="106"/>
        <v>0</v>
      </c>
    </row>
    <row r="304" spans="1:9" s="20" customFormat="1" ht="25.5">
      <c r="A304" s="16" t="s">
        <v>259</v>
      </c>
      <c r="B304" s="17" t="s">
        <v>260</v>
      </c>
      <c r="C304" s="18" t="s">
        <v>7</v>
      </c>
      <c r="D304" s="18" t="s">
        <v>7</v>
      </c>
      <c r="E304" s="18" t="s">
        <v>8</v>
      </c>
      <c r="F304" s="18" t="s">
        <v>9</v>
      </c>
      <c r="G304" s="19">
        <f>G305+G365+G382</f>
        <v>107551460</v>
      </c>
      <c r="H304" s="19">
        <v>107551460</v>
      </c>
      <c r="I304" s="19">
        <f t="shared" si="106"/>
        <v>0</v>
      </c>
    </row>
    <row r="305" spans="1:9" s="20" customFormat="1">
      <c r="A305" s="21" t="s">
        <v>10</v>
      </c>
      <c r="B305" s="22" t="s">
        <v>260</v>
      </c>
      <c r="C305" s="23" t="s">
        <v>11</v>
      </c>
      <c r="D305" s="23" t="s">
        <v>7</v>
      </c>
      <c r="E305" s="23" t="s">
        <v>8</v>
      </c>
      <c r="F305" s="23" t="s">
        <v>9</v>
      </c>
      <c r="G305" s="24">
        <f t="shared" ref="G305" si="113">G306</f>
        <v>89567700</v>
      </c>
      <c r="H305" s="24">
        <v>89567700</v>
      </c>
      <c r="I305" s="19">
        <f t="shared" si="106"/>
        <v>0</v>
      </c>
    </row>
    <row r="306" spans="1:9" s="20" customFormat="1">
      <c r="A306" s="25" t="s">
        <v>50</v>
      </c>
      <c r="B306" s="26" t="s">
        <v>260</v>
      </c>
      <c r="C306" s="27" t="s">
        <v>11</v>
      </c>
      <c r="D306" s="27" t="s">
        <v>51</v>
      </c>
      <c r="E306" s="27" t="s">
        <v>8</v>
      </c>
      <c r="F306" s="27" t="s">
        <v>9</v>
      </c>
      <c r="G306" s="28">
        <f>G307+G337+G325+G360</f>
        <v>89567700</v>
      </c>
      <c r="H306" s="28">
        <v>89567700</v>
      </c>
      <c r="I306" s="19">
        <f t="shared" si="106"/>
        <v>0</v>
      </c>
    </row>
    <row r="307" spans="1:9" s="20" customFormat="1" ht="38.25">
      <c r="A307" s="29" t="s">
        <v>261</v>
      </c>
      <c r="B307" s="30" t="s">
        <v>260</v>
      </c>
      <c r="C307" s="31" t="s">
        <v>11</v>
      </c>
      <c r="D307" s="31" t="s">
        <v>51</v>
      </c>
      <c r="E307" s="31" t="s">
        <v>262</v>
      </c>
      <c r="F307" s="31" t="s">
        <v>9</v>
      </c>
      <c r="G307" s="32">
        <f t="shared" ref="G307" si="114">G308</f>
        <v>6345090</v>
      </c>
      <c r="H307" s="32">
        <v>6345090</v>
      </c>
      <c r="I307" s="19">
        <f t="shared" si="106"/>
        <v>0</v>
      </c>
    </row>
    <row r="308" spans="1:9" s="20" customFormat="1" ht="51">
      <c r="A308" s="29" t="s">
        <v>263</v>
      </c>
      <c r="B308" s="30" t="s">
        <v>260</v>
      </c>
      <c r="C308" s="31" t="s">
        <v>11</v>
      </c>
      <c r="D308" s="31" t="s">
        <v>51</v>
      </c>
      <c r="E308" s="31" t="s">
        <v>264</v>
      </c>
      <c r="F308" s="31" t="s">
        <v>9</v>
      </c>
      <c r="G308" s="32">
        <f>G309+G321</f>
        <v>6345090</v>
      </c>
      <c r="H308" s="32">
        <v>6345090</v>
      </c>
      <c r="I308" s="19">
        <f t="shared" si="106"/>
        <v>0</v>
      </c>
    </row>
    <row r="309" spans="1:9" s="20" customFormat="1" ht="38.25">
      <c r="A309" s="29" t="s">
        <v>265</v>
      </c>
      <c r="B309" s="30" t="s">
        <v>260</v>
      </c>
      <c r="C309" s="31" t="s">
        <v>11</v>
      </c>
      <c r="D309" s="31" t="s">
        <v>51</v>
      </c>
      <c r="E309" s="31" t="s">
        <v>266</v>
      </c>
      <c r="F309" s="31" t="s">
        <v>9</v>
      </c>
      <c r="G309" s="32">
        <f>G310+G315+G318</f>
        <v>5018770</v>
      </c>
      <c r="H309" s="32">
        <v>5018770</v>
      </c>
      <c r="I309" s="19">
        <f t="shared" si="106"/>
        <v>0</v>
      </c>
    </row>
    <row r="310" spans="1:9" s="20" customFormat="1" ht="51">
      <c r="A310" s="29" t="s">
        <v>267</v>
      </c>
      <c r="B310" s="30" t="s">
        <v>260</v>
      </c>
      <c r="C310" s="31" t="s">
        <v>11</v>
      </c>
      <c r="D310" s="31" t="s">
        <v>51</v>
      </c>
      <c r="E310" s="31" t="s">
        <v>268</v>
      </c>
      <c r="F310" s="31" t="s">
        <v>9</v>
      </c>
      <c r="G310" s="32">
        <f t="shared" ref="G310" si="115">G311+G313</f>
        <v>1324390</v>
      </c>
      <c r="H310" s="32">
        <v>1324390</v>
      </c>
      <c r="I310" s="19">
        <f t="shared" si="106"/>
        <v>0</v>
      </c>
    </row>
    <row r="311" spans="1:9" s="20" customFormat="1" ht="25.5">
      <c r="A311" s="29" t="s">
        <v>28</v>
      </c>
      <c r="B311" s="30" t="s">
        <v>260</v>
      </c>
      <c r="C311" s="31" t="s">
        <v>11</v>
      </c>
      <c r="D311" s="31" t="s">
        <v>51</v>
      </c>
      <c r="E311" s="31" t="s">
        <v>268</v>
      </c>
      <c r="F311" s="31" t="s">
        <v>29</v>
      </c>
      <c r="G311" s="32">
        <f t="shared" ref="G311" si="116">G312</f>
        <v>1313390</v>
      </c>
      <c r="H311" s="32">
        <v>1313390</v>
      </c>
      <c r="I311" s="19">
        <f t="shared" si="106"/>
        <v>0</v>
      </c>
    </row>
    <row r="312" spans="1:9" s="20" customFormat="1">
      <c r="A312" s="33" t="s">
        <v>30</v>
      </c>
      <c r="B312" s="30" t="s">
        <v>260</v>
      </c>
      <c r="C312" s="31" t="s">
        <v>11</v>
      </c>
      <c r="D312" s="31" t="s">
        <v>51</v>
      </c>
      <c r="E312" s="31" t="s">
        <v>268</v>
      </c>
      <c r="F312" s="31" t="s">
        <v>31</v>
      </c>
      <c r="G312" s="32">
        <v>1313390</v>
      </c>
      <c r="H312" s="32">
        <v>1313390</v>
      </c>
      <c r="I312" s="19">
        <f t="shared" si="106"/>
        <v>0</v>
      </c>
    </row>
    <row r="313" spans="1:9" s="20" customFormat="1">
      <c r="A313" s="29" t="s">
        <v>32</v>
      </c>
      <c r="B313" s="30" t="s">
        <v>260</v>
      </c>
      <c r="C313" s="31" t="s">
        <v>11</v>
      </c>
      <c r="D313" s="31" t="s">
        <v>51</v>
      </c>
      <c r="E313" s="31" t="s">
        <v>268</v>
      </c>
      <c r="F313" s="31" t="s">
        <v>33</v>
      </c>
      <c r="G313" s="32">
        <f>SUM(G314:G314)</f>
        <v>11000</v>
      </c>
      <c r="H313" s="32">
        <v>11000</v>
      </c>
      <c r="I313" s="19">
        <f t="shared" si="106"/>
        <v>0</v>
      </c>
    </row>
    <row r="314" spans="1:9" s="34" customFormat="1">
      <c r="A314" s="33" t="s">
        <v>36</v>
      </c>
      <c r="B314" s="30" t="s">
        <v>260</v>
      </c>
      <c r="C314" s="31" t="s">
        <v>11</v>
      </c>
      <c r="D314" s="31" t="s">
        <v>51</v>
      </c>
      <c r="E314" s="31" t="s">
        <v>268</v>
      </c>
      <c r="F314" s="31" t="s">
        <v>37</v>
      </c>
      <c r="G314" s="32">
        <v>11000</v>
      </c>
      <c r="H314" s="32">
        <v>11000</v>
      </c>
      <c r="I314" s="19">
        <f t="shared" si="106"/>
        <v>0</v>
      </c>
    </row>
    <row r="315" spans="1:9" s="20" customFormat="1" ht="25.5">
      <c r="A315" s="29" t="s">
        <v>269</v>
      </c>
      <c r="B315" s="30" t="s">
        <v>260</v>
      </c>
      <c r="C315" s="31" t="s">
        <v>11</v>
      </c>
      <c r="D315" s="31" t="s">
        <v>51</v>
      </c>
      <c r="E315" s="31" t="s">
        <v>270</v>
      </c>
      <c r="F315" s="31" t="s">
        <v>9</v>
      </c>
      <c r="G315" s="32">
        <f t="shared" ref="G315:G316" si="117">G316</f>
        <v>1703920</v>
      </c>
      <c r="H315" s="32">
        <v>1703920</v>
      </c>
      <c r="I315" s="19">
        <f t="shared" si="106"/>
        <v>0</v>
      </c>
    </row>
    <row r="316" spans="1:9" s="20" customFormat="1" ht="25.5">
      <c r="A316" s="29" t="s">
        <v>28</v>
      </c>
      <c r="B316" s="30" t="s">
        <v>260</v>
      </c>
      <c r="C316" s="31" t="s">
        <v>11</v>
      </c>
      <c r="D316" s="31" t="s">
        <v>51</v>
      </c>
      <c r="E316" s="31" t="s">
        <v>270</v>
      </c>
      <c r="F316" s="31" t="s">
        <v>29</v>
      </c>
      <c r="G316" s="32">
        <f t="shared" si="117"/>
        <v>1703920</v>
      </c>
      <c r="H316" s="32">
        <v>1703920</v>
      </c>
      <c r="I316" s="19">
        <f t="shared" si="106"/>
        <v>0</v>
      </c>
    </row>
    <row r="317" spans="1:9" s="20" customFormat="1">
      <c r="A317" s="33" t="s">
        <v>30</v>
      </c>
      <c r="B317" s="30" t="s">
        <v>260</v>
      </c>
      <c r="C317" s="31" t="s">
        <v>11</v>
      </c>
      <c r="D317" s="31" t="s">
        <v>51</v>
      </c>
      <c r="E317" s="31" t="s">
        <v>270</v>
      </c>
      <c r="F317" s="31" t="s">
        <v>31</v>
      </c>
      <c r="G317" s="32">
        <v>1703920</v>
      </c>
      <c r="H317" s="32">
        <v>1703920</v>
      </c>
      <c r="I317" s="19">
        <f t="shared" si="106"/>
        <v>0</v>
      </c>
    </row>
    <row r="318" spans="1:9" s="20" customFormat="1" ht="25.5">
      <c r="A318" s="29" t="s">
        <v>271</v>
      </c>
      <c r="B318" s="30" t="s">
        <v>260</v>
      </c>
      <c r="C318" s="31" t="s">
        <v>11</v>
      </c>
      <c r="D318" s="31" t="s">
        <v>51</v>
      </c>
      <c r="E318" s="31" t="s">
        <v>272</v>
      </c>
      <c r="F318" s="31" t="s">
        <v>9</v>
      </c>
      <c r="G318" s="32">
        <f t="shared" ref="G318:G319" si="118">G319</f>
        <v>1990460</v>
      </c>
      <c r="H318" s="32">
        <v>1990460</v>
      </c>
      <c r="I318" s="19">
        <f t="shared" si="106"/>
        <v>0</v>
      </c>
    </row>
    <row r="319" spans="1:9" s="20" customFormat="1" ht="25.5">
      <c r="A319" s="29" t="s">
        <v>28</v>
      </c>
      <c r="B319" s="30" t="s">
        <v>260</v>
      </c>
      <c r="C319" s="31" t="s">
        <v>11</v>
      </c>
      <c r="D319" s="31" t="s">
        <v>51</v>
      </c>
      <c r="E319" s="31" t="s">
        <v>272</v>
      </c>
      <c r="F319" s="31" t="s">
        <v>29</v>
      </c>
      <c r="G319" s="32">
        <f t="shared" si="118"/>
        <v>1990460</v>
      </c>
      <c r="H319" s="32">
        <v>1990460</v>
      </c>
      <c r="I319" s="19">
        <f t="shared" si="106"/>
        <v>0</v>
      </c>
    </row>
    <row r="320" spans="1:9" s="20" customFormat="1">
      <c r="A320" s="33" t="s">
        <v>30</v>
      </c>
      <c r="B320" s="30" t="s">
        <v>260</v>
      </c>
      <c r="C320" s="31" t="s">
        <v>11</v>
      </c>
      <c r="D320" s="31" t="s">
        <v>51</v>
      </c>
      <c r="E320" s="31" t="s">
        <v>272</v>
      </c>
      <c r="F320" s="31" t="s">
        <v>31</v>
      </c>
      <c r="G320" s="32">
        <v>1990460</v>
      </c>
      <c r="H320" s="32">
        <v>1990460</v>
      </c>
      <c r="I320" s="19">
        <f t="shared" si="106"/>
        <v>0</v>
      </c>
    </row>
    <row r="321" spans="1:9" s="20" customFormat="1" ht="51">
      <c r="A321" s="35" t="s">
        <v>273</v>
      </c>
      <c r="B321" s="30" t="s">
        <v>260</v>
      </c>
      <c r="C321" s="31" t="s">
        <v>11</v>
      </c>
      <c r="D321" s="31" t="s">
        <v>51</v>
      </c>
      <c r="E321" s="31" t="s">
        <v>274</v>
      </c>
      <c r="F321" s="31" t="s">
        <v>9</v>
      </c>
      <c r="G321" s="32">
        <f t="shared" ref="G321:G323" si="119">G322</f>
        <v>1326320</v>
      </c>
      <c r="H321" s="32">
        <v>1326320</v>
      </c>
      <c r="I321" s="19">
        <f t="shared" si="106"/>
        <v>0</v>
      </c>
    </row>
    <row r="322" spans="1:9" s="20" customFormat="1" ht="51">
      <c r="A322" s="29" t="s">
        <v>275</v>
      </c>
      <c r="B322" s="30" t="s">
        <v>260</v>
      </c>
      <c r="C322" s="31" t="s">
        <v>11</v>
      </c>
      <c r="D322" s="31" t="s">
        <v>51</v>
      </c>
      <c r="E322" s="31" t="s">
        <v>276</v>
      </c>
      <c r="F322" s="31" t="s">
        <v>9</v>
      </c>
      <c r="G322" s="32">
        <f t="shared" si="119"/>
        <v>1326320</v>
      </c>
      <c r="H322" s="32">
        <v>1326320</v>
      </c>
      <c r="I322" s="19">
        <f t="shared" si="106"/>
        <v>0</v>
      </c>
    </row>
    <row r="323" spans="1:9" s="20" customFormat="1" ht="25.5">
      <c r="A323" s="29" t="s">
        <v>28</v>
      </c>
      <c r="B323" s="30" t="s">
        <v>260</v>
      </c>
      <c r="C323" s="31" t="s">
        <v>11</v>
      </c>
      <c r="D323" s="31" t="s">
        <v>51</v>
      </c>
      <c r="E323" s="31" t="s">
        <v>276</v>
      </c>
      <c r="F323" s="31" t="s">
        <v>29</v>
      </c>
      <c r="G323" s="32">
        <f t="shared" si="119"/>
        <v>1326320</v>
      </c>
      <c r="H323" s="32">
        <v>1326320</v>
      </c>
      <c r="I323" s="19">
        <f t="shared" si="106"/>
        <v>0</v>
      </c>
    </row>
    <row r="324" spans="1:9" s="20" customFormat="1">
      <c r="A324" s="33" t="s">
        <v>30</v>
      </c>
      <c r="B324" s="30" t="s">
        <v>260</v>
      </c>
      <c r="C324" s="31" t="s">
        <v>11</v>
      </c>
      <c r="D324" s="31" t="s">
        <v>51</v>
      </c>
      <c r="E324" s="31" t="s">
        <v>276</v>
      </c>
      <c r="F324" s="31" t="s">
        <v>31</v>
      </c>
      <c r="G324" s="32">
        <v>1326320</v>
      </c>
      <c r="H324" s="32">
        <v>1326320</v>
      </c>
      <c r="I324" s="19">
        <f t="shared" si="106"/>
        <v>0</v>
      </c>
    </row>
    <row r="325" spans="1:9" s="20" customFormat="1" ht="38.25">
      <c r="A325" s="29" t="s">
        <v>146</v>
      </c>
      <c r="B325" s="30" t="s">
        <v>260</v>
      </c>
      <c r="C325" s="30" t="s">
        <v>11</v>
      </c>
      <c r="D325" s="30">
        <v>13</v>
      </c>
      <c r="E325" s="30" t="s">
        <v>147</v>
      </c>
      <c r="F325" s="30" t="s">
        <v>9</v>
      </c>
      <c r="G325" s="45">
        <f t="shared" ref="G325:G326" si="120">G326</f>
        <v>8062500</v>
      </c>
      <c r="H325" s="41">
        <v>8062500</v>
      </c>
      <c r="I325" s="19">
        <f t="shared" si="106"/>
        <v>0</v>
      </c>
    </row>
    <row r="326" spans="1:9" s="20" customFormat="1" ht="38.25">
      <c r="A326" s="29" t="s">
        <v>148</v>
      </c>
      <c r="B326" s="30" t="s">
        <v>260</v>
      </c>
      <c r="C326" s="30" t="s">
        <v>11</v>
      </c>
      <c r="D326" s="30">
        <v>13</v>
      </c>
      <c r="E326" s="30" t="s">
        <v>149</v>
      </c>
      <c r="F326" s="30" t="s">
        <v>9</v>
      </c>
      <c r="G326" s="45">
        <f t="shared" si="120"/>
        <v>8062500</v>
      </c>
      <c r="H326" s="41">
        <v>8062500</v>
      </c>
      <c r="I326" s="19">
        <f t="shared" si="106"/>
        <v>0</v>
      </c>
    </row>
    <row r="327" spans="1:9" s="20" customFormat="1" ht="51">
      <c r="A327" s="42" t="s">
        <v>277</v>
      </c>
      <c r="B327" s="30" t="s">
        <v>260</v>
      </c>
      <c r="C327" s="30" t="s">
        <v>11</v>
      </c>
      <c r="D327" s="30">
        <v>13</v>
      </c>
      <c r="E327" s="30" t="s">
        <v>278</v>
      </c>
      <c r="F327" s="30" t="s">
        <v>9</v>
      </c>
      <c r="G327" s="32">
        <f t="shared" ref="G327" si="121">G328+G334+G331</f>
        <v>8062500</v>
      </c>
      <c r="H327" s="32">
        <v>8062500</v>
      </c>
      <c r="I327" s="19">
        <f t="shared" si="106"/>
        <v>0</v>
      </c>
    </row>
    <row r="328" spans="1:9" s="20" customFormat="1" ht="25.5">
      <c r="A328" s="42" t="s">
        <v>152</v>
      </c>
      <c r="B328" s="30" t="s">
        <v>260</v>
      </c>
      <c r="C328" s="30" t="s">
        <v>11</v>
      </c>
      <c r="D328" s="30">
        <v>13</v>
      </c>
      <c r="E328" s="30" t="s">
        <v>279</v>
      </c>
      <c r="F328" s="30" t="s">
        <v>9</v>
      </c>
      <c r="G328" s="45">
        <f t="shared" ref="G328" si="122">G329</f>
        <v>5000000</v>
      </c>
      <c r="H328" s="41">
        <v>5000000</v>
      </c>
      <c r="I328" s="19">
        <f t="shared" si="106"/>
        <v>0</v>
      </c>
    </row>
    <row r="329" spans="1:9" s="20" customFormat="1" ht="25.5">
      <c r="A329" s="42" t="s">
        <v>28</v>
      </c>
      <c r="B329" s="30" t="s">
        <v>260</v>
      </c>
      <c r="C329" s="30" t="s">
        <v>11</v>
      </c>
      <c r="D329" s="30">
        <v>13</v>
      </c>
      <c r="E329" s="30" t="s">
        <v>279</v>
      </c>
      <c r="F329" s="30" t="s">
        <v>29</v>
      </c>
      <c r="G329" s="32">
        <f>G330</f>
        <v>5000000</v>
      </c>
      <c r="H329" s="32">
        <v>5000000</v>
      </c>
      <c r="I329" s="19">
        <f t="shared" si="106"/>
        <v>0</v>
      </c>
    </row>
    <row r="330" spans="1:9" s="20" customFormat="1">
      <c r="A330" s="33" t="s">
        <v>30</v>
      </c>
      <c r="B330" s="30" t="s">
        <v>260</v>
      </c>
      <c r="C330" s="37" t="s">
        <v>11</v>
      </c>
      <c r="D330" s="37">
        <v>13</v>
      </c>
      <c r="E330" s="37" t="s">
        <v>279</v>
      </c>
      <c r="F330" s="37" t="s">
        <v>31</v>
      </c>
      <c r="G330" s="32">
        <v>5000000</v>
      </c>
      <c r="H330" s="32">
        <v>5000000</v>
      </c>
      <c r="I330" s="19">
        <f t="shared" si="106"/>
        <v>0</v>
      </c>
    </row>
    <row r="331" spans="1:9" s="20" customFormat="1" ht="38.25">
      <c r="A331" s="42" t="s">
        <v>280</v>
      </c>
      <c r="B331" s="30" t="s">
        <v>260</v>
      </c>
      <c r="C331" s="30" t="s">
        <v>11</v>
      </c>
      <c r="D331" s="30">
        <v>13</v>
      </c>
      <c r="E331" s="30" t="s">
        <v>281</v>
      </c>
      <c r="F331" s="30" t="s">
        <v>9</v>
      </c>
      <c r="G331" s="32">
        <f t="shared" ref="G331" si="123">G332</f>
        <v>2450000</v>
      </c>
      <c r="H331" s="32">
        <v>2450000</v>
      </c>
      <c r="I331" s="19">
        <f t="shared" si="106"/>
        <v>0</v>
      </c>
    </row>
    <row r="332" spans="1:9" s="20" customFormat="1" ht="25.5">
      <c r="A332" s="42" t="s">
        <v>28</v>
      </c>
      <c r="B332" s="30" t="s">
        <v>260</v>
      </c>
      <c r="C332" s="30" t="s">
        <v>11</v>
      </c>
      <c r="D332" s="30">
        <v>13</v>
      </c>
      <c r="E332" s="30" t="s">
        <v>281</v>
      </c>
      <c r="F332" s="30" t="s">
        <v>29</v>
      </c>
      <c r="G332" s="32">
        <f>G333</f>
        <v>2450000</v>
      </c>
      <c r="H332" s="32">
        <v>2450000</v>
      </c>
      <c r="I332" s="19">
        <f t="shared" si="106"/>
        <v>0</v>
      </c>
    </row>
    <row r="333" spans="1:9" s="20" customFormat="1">
      <c r="A333" s="33" t="s">
        <v>30</v>
      </c>
      <c r="B333" s="30" t="s">
        <v>260</v>
      </c>
      <c r="C333" s="37" t="s">
        <v>11</v>
      </c>
      <c r="D333" s="37">
        <v>13</v>
      </c>
      <c r="E333" s="37" t="s">
        <v>281</v>
      </c>
      <c r="F333" s="37" t="s">
        <v>31</v>
      </c>
      <c r="G333" s="32">
        <v>2450000</v>
      </c>
      <c r="H333" s="32">
        <v>2450000</v>
      </c>
      <c r="I333" s="19">
        <f t="shared" si="106"/>
        <v>0</v>
      </c>
    </row>
    <row r="334" spans="1:9" s="20" customFormat="1" ht="38.25">
      <c r="A334" s="42" t="s">
        <v>282</v>
      </c>
      <c r="B334" s="30" t="s">
        <v>260</v>
      </c>
      <c r="C334" s="30" t="s">
        <v>11</v>
      </c>
      <c r="D334" s="30">
        <v>13</v>
      </c>
      <c r="E334" s="30" t="s">
        <v>283</v>
      </c>
      <c r="F334" s="30" t="s">
        <v>9</v>
      </c>
      <c r="G334" s="32">
        <f t="shared" ref="G334" si="124">G335</f>
        <v>612500</v>
      </c>
      <c r="H334" s="32">
        <v>612500</v>
      </c>
      <c r="I334" s="19">
        <f t="shared" si="106"/>
        <v>0</v>
      </c>
    </row>
    <row r="335" spans="1:9" s="20" customFormat="1" ht="25.5">
      <c r="A335" s="42" t="s">
        <v>28</v>
      </c>
      <c r="B335" s="30" t="s">
        <v>260</v>
      </c>
      <c r="C335" s="30" t="s">
        <v>11</v>
      </c>
      <c r="D335" s="30">
        <v>13</v>
      </c>
      <c r="E335" s="30" t="s">
        <v>283</v>
      </c>
      <c r="F335" s="30" t="s">
        <v>29</v>
      </c>
      <c r="G335" s="32">
        <f>G336</f>
        <v>612500</v>
      </c>
      <c r="H335" s="32">
        <v>612500</v>
      </c>
      <c r="I335" s="19">
        <f t="shared" si="106"/>
        <v>0</v>
      </c>
    </row>
    <row r="336" spans="1:9" s="20" customFormat="1">
      <c r="A336" s="33" t="s">
        <v>30</v>
      </c>
      <c r="B336" s="30" t="s">
        <v>260</v>
      </c>
      <c r="C336" s="37" t="s">
        <v>11</v>
      </c>
      <c r="D336" s="37">
        <v>13</v>
      </c>
      <c r="E336" s="37" t="s">
        <v>283</v>
      </c>
      <c r="F336" s="37" t="s">
        <v>31</v>
      </c>
      <c r="G336" s="32">
        <v>612500</v>
      </c>
      <c r="H336" s="32">
        <v>612500</v>
      </c>
      <c r="I336" s="19">
        <f t="shared" si="106"/>
        <v>0</v>
      </c>
    </row>
    <row r="337" spans="1:9" s="20" customFormat="1" ht="25.5">
      <c r="A337" s="29" t="s">
        <v>284</v>
      </c>
      <c r="B337" s="30" t="s">
        <v>260</v>
      </c>
      <c r="C337" s="31" t="s">
        <v>11</v>
      </c>
      <c r="D337" s="31" t="s">
        <v>51</v>
      </c>
      <c r="E337" s="31" t="s">
        <v>285</v>
      </c>
      <c r="F337" s="31" t="s">
        <v>9</v>
      </c>
      <c r="G337" s="32">
        <f>G338+G356</f>
        <v>74706110</v>
      </c>
      <c r="H337" s="32">
        <v>74706110</v>
      </c>
      <c r="I337" s="19">
        <f t="shared" si="106"/>
        <v>0</v>
      </c>
    </row>
    <row r="338" spans="1:9" s="20" customFormat="1" ht="38.25">
      <c r="A338" s="29" t="s">
        <v>286</v>
      </c>
      <c r="B338" s="30" t="s">
        <v>260</v>
      </c>
      <c r="C338" s="31" t="s">
        <v>11</v>
      </c>
      <c r="D338" s="31" t="s">
        <v>51</v>
      </c>
      <c r="E338" s="31" t="s">
        <v>287</v>
      </c>
      <c r="F338" s="31" t="s">
        <v>9</v>
      </c>
      <c r="G338" s="32">
        <f t="shared" ref="G338" si="125">G349+G353+G339</f>
        <v>73532448.069999993</v>
      </c>
      <c r="H338" s="32">
        <v>73532448.069999993</v>
      </c>
      <c r="I338" s="19">
        <f t="shared" si="106"/>
        <v>0</v>
      </c>
    </row>
    <row r="339" spans="1:9" s="20" customFormat="1" ht="25.5">
      <c r="A339" s="29" t="s">
        <v>18</v>
      </c>
      <c r="B339" s="30" t="s">
        <v>260</v>
      </c>
      <c r="C339" s="31" t="s">
        <v>11</v>
      </c>
      <c r="D339" s="31" t="s">
        <v>51</v>
      </c>
      <c r="E339" s="31" t="s">
        <v>288</v>
      </c>
      <c r="F339" s="31" t="s">
        <v>9</v>
      </c>
      <c r="G339" s="32">
        <f t="shared" ref="G339" si="126">G340+G343+G345</f>
        <v>11837805.93</v>
      </c>
      <c r="H339" s="32">
        <v>11837805.93</v>
      </c>
      <c r="I339" s="19">
        <f t="shared" si="106"/>
        <v>0</v>
      </c>
    </row>
    <row r="340" spans="1:9" s="20" customFormat="1" ht="25.5">
      <c r="A340" s="33" t="s">
        <v>20</v>
      </c>
      <c r="B340" s="30" t="s">
        <v>260</v>
      </c>
      <c r="C340" s="31" t="s">
        <v>11</v>
      </c>
      <c r="D340" s="31" t="s">
        <v>51</v>
      </c>
      <c r="E340" s="31" t="s">
        <v>288</v>
      </c>
      <c r="F340" s="31" t="s">
        <v>21</v>
      </c>
      <c r="G340" s="32">
        <f t="shared" ref="G340" si="127">SUM(G341:G342)</f>
        <v>1571790</v>
      </c>
      <c r="H340" s="32">
        <v>1571790</v>
      </c>
      <c r="I340" s="19">
        <f t="shared" si="106"/>
        <v>0</v>
      </c>
    </row>
    <row r="341" spans="1:9" s="34" customFormat="1" ht="25.5">
      <c r="A341" s="33" t="s">
        <v>22</v>
      </c>
      <c r="B341" s="30" t="s">
        <v>260</v>
      </c>
      <c r="C341" s="31" t="s">
        <v>11</v>
      </c>
      <c r="D341" s="31" t="s">
        <v>51</v>
      </c>
      <c r="E341" s="31" t="s">
        <v>288</v>
      </c>
      <c r="F341" s="31" t="s">
        <v>23</v>
      </c>
      <c r="G341" s="32">
        <v>1220339.76</v>
      </c>
      <c r="H341" s="32">
        <v>1220339.76</v>
      </c>
      <c r="I341" s="19">
        <f t="shared" ref="I341:I404" si="128">G341-H341</f>
        <v>0</v>
      </c>
    </row>
    <row r="342" spans="1:9" s="34" customFormat="1" ht="38.25">
      <c r="A342" s="33" t="s">
        <v>26</v>
      </c>
      <c r="B342" s="30" t="s">
        <v>260</v>
      </c>
      <c r="C342" s="31" t="s">
        <v>11</v>
      </c>
      <c r="D342" s="31" t="s">
        <v>51</v>
      </c>
      <c r="E342" s="31" t="s">
        <v>288</v>
      </c>
      <c r="F342" s="31" t="s">
        <v>27</v>
      </c>
      <c r="G342" s="32">
        <v>351450.24</v>
      </c>
      <c r="H342" s="32">
        <v>351450.24</v>
      </c>
      <c r="I342" s="19">
        <f t="shared" si="128"/>
        <v>0</v>
      </c>
    </row>
    <row r="343" spans="1:9" s="20" customFormat="1" ht="25.5">
      <c r="A343" s="29" t="s">
        <v>28</v>
      </c>
      <c r="B343" s="30" t="s">
        <v>260</v>
      </c>
      <c r="C343" s="31" t="s">
        <v>11</v>
      </c>
      <c r="D343" s="31" t="s">
        <v>51</v>
      </c>
      <c r="E343" s="31" t="s">
        <v>288</v>
      </c>
      <c r="F343" s="31" t="s">
        <v>29</v>
      </c>
      <c r="G343" s="32">
        <f t="shared" ref="G343" si="129">G344</f>
        <v>10174635.93</v>
      </c>
      <c r="H343" s="32">
        <v>10174635.93</v>
      </c>
      <c r="I343" s="19">
        <f t="shared" si="128"/>
        <v>0</v>
      </c>
    </row>
    <row r="344" spans="1:9" s="20" customFormat="1">
      <c r="A344" s="33" t="s">
        <v>30</v>
      </c>
      <c r="B344" s="30" t="s">
        <v>260</v>
      </c>
      <c r="C344" s="31" t="s">
        <v>11</v>
      </c>
      <c r="D344" s="31" t="s">
        <v>51</v>
      </c>
      <c r="E344" s="31" t="s">
        <v>288</v>
      </c>
      <c r="F344" s="31" t="s">
        <v>31</v>
      </c>
      <c r="G344" s="32">
        <v>10174635.93</v>
      </c>
      <c r="H344" s="32">
        <v>10174635.93</v>
      </c>
      <c r="I344" s="19">
        <f t="shared" si="128"/>
        <v>0</v>
      </c>
    </row>
    <row r="345" spans="1:9" s="20" customFormat="1">
      <c r="A345" s="29" t="s">
        <v>32</v>
      </c>
      <c r="B345" s="30" t="s">
        <v>260</v>
      </c>
      <c r="C345" s="31" t="s">
        <v>11</v>
      </c>
      <c r="D345" s="31" t="s">
        <v>51</v>
      </c>
      <c r="E345" s="31" t="s">
        <v>288</v>
      </c>
      <c r="F345" s="31" t="s">
        <v>33</v>
      </c>
      <c r="G345" s="32">
        <f t="shared" ref="G345" si="130">SUM(G346:G348)</f>
        <v>91380</v>
      </c>
      <c r="H345" s="32">
        <v>91380</v>
      </c>
      <c r="I345" s="19">
        <f t="shared" si="128"/>
        <v>0</v>
      </c>
    </row>
    <row r="346" spans="1:9" s="34" customFormat="1">
      <c r="A346" s="33" t="s">
        <v>34</v>
      </c>
      <c r="B346" s="30" t="s">
        <v>260</v>
      </c>
      <c r="C346" s="31" t="s">
        <v>11</v>
      </c>
      <c r="D346" s="31" t="s">
        <v>51</v>
      </c>
      <c r="E346" s="31" t="s">
        <v>288</v>
      </c>
      <c r="F346" s="31" t="s">
        <v>35</v>
      </c>
      <c r="G346" s="32">
        <v>77569.17</v>
      </c>
      <c r="H346" s="32">
        <v>77569.17</v>
      </c>
      <c r="I346" s="19">
        <f t="shared" si="128"/>
        <v>0</v>
      </c>
    </row>
    <row r="347" spans="1:9" s="34" customFormat="1">
      <c r="A347" s="33" t="s">
        <v>36</v>
      </c>
      <c r="B347" s="30" t="s">
        <v>260</v>
      </c>
      <c r="C347" s="31" t="s">
        <v>11</v>
      </c>
      <c r="D347" s="31" t="s">
        <v>51</v>
      </c>
      <c r="E347" s="31" t="s">
        <v>288</v>
      </c>
      <c r="F347" s="31" t="s">
        <v>37</v>
      </c>
      <c r="G347" s="32">
        <v>7974.67</v>
      </c>
      <c r="H347" s="32">
        <v>7974.67</v>
      </c>
      <c r="I347" s="19">
        <f t="shared" si="128"/>
        <v>0</v>
      </c>
    </row>
    <row r="348" spans="1:9" s="34" customFormat="1">
      <c r="A348" s="33" t="s">
        <v>83</v>
      </c>
      <c r="B348" s="30" t="s">
        <v>260</v>
      </c>
      <c r="C348" s="31" t="s">
        <v>11</v>
      </c>
      <c r="D348" s="31" t="s">
        <v>51</v>
      </c>
      <c r="E348" s="31" t="s">
        <v>288</v>
      </c>
      <c r="F348" s="31" t="s">
        <v>84</v>
      </c>
      <c r="G348" s="32">
        <v>5836.16</v>
      </c>
      <c r="H348" s="32">
        <v>5836.16</v>
      </c>
      <c r="I348" s="19">
        <f t="shared" si="128"/>
        <v>0</v>
      </c>
    </row>
    <row r="349" spans="1:9" s="20" customFormat="1" ht="25.5">
      <c r="A349" s="29" t="s">
        <v>38</v>
      </c>
      <c r="B349" s="30" t="s">
        <v>260</v>
      </c>
      <c r="C349" s="31" t="s">
        <v>11</v>
      </c>
      <c r="D349" s="31" t="s">
        <v>51</v>
      </c>
      <c r="E349" s="31" t="s">
        <v>289</v>
      </c>
      <c r="F349" s="31" t="s">
        <v>9</v>
      </c>
      <c r="G349" s="32">
        <f t="shared" ref="G349" si="131">SUM(G350:G350)</f>
        <v>61645350</v>
      </c>
      <c r="H349" s="32">
        <v>61645350</v>
      </c>
      <c r="I349" s="19">
        <f t="shared" si="128"/>
        <v>0</v>
      </c>
    </row>
    <row r="350" spans="1:9" s="20" customFormat="1" ht="25.5">
      <c r="A350" s="33" t="s">
        <v>20</v>
      </c>
      <c r="B350" s="30" t="s">
        <v>260</v>
      </c>
      <c r="C350" s="31" t="s">
        <v>11</v>
      </c>
      <c r="D350" s="31" t="s">
        <v>51</v>
      </c>
      <c r="E350" s="31" t="s">
        <v>289</v>
      </c>
      <c r="F350" s="31" t="s">
        <v>21</v>
      </c>
      <c r="G350" s="32">
        <f>SUM(G351:G352)</f>
        <v>61645350</v>
      </c>
      <c r="H350" s="32">
        <v>61645350</v>
      </c>
      <c r="I350" s="19">
        <f t="shared" si="128"/>
        <v>0</v>
      </c>
    </row>
    <row r="351" spans="1:9" s="34" customFormat="1">
      <c r="A351" s="33" t="s">
        <v>40</v>
      </c>
      <c r="B351" s="30" t="s">
        <v>260</v>
      </c>
      <c r="C351" s="31" t="s">
        <v>11</v>
      </c>
      <c r="D351" s="31" t="s">
        <v>51</v>
      </c>
      <c r="E351" s="31" t="s">
        <v>289</v>
      </c>
      <c r="F351" s="31" t="s">
        <v>41</v>
      </c>
      <c r="G351" s="32">
        <v>47346662</v>
      </c>
      <c r="H351" s="32">
        <v>47346662</v>
      </c>
      <c r="I351" s="19">
        <f t="shared" si="128"/>
        <v>0</v>
      </c>
    </row>
    <row r="352" spans="1:9" s="34" customFormat="1" ht="38.25">
      <c r="A352" s="33" t="s">
        <v>26</v>
      </c>
      <c r="B352" s="30" t="s">
        <v>260</v>
      </c>
      <c r="C352" s="31" t="s">
        <v>11</v>
      </c>
      <c r="D352" s="31" t="s">
        <v>51</v>
      </c>
      <c r="E352" s="31" t="s">
        <v>289</v>
      </c>
      <c r="F352" s="31" t="s">
        <v>27</v>
      </c>
      <c r="G352" s="32">
        <v>14298688</v>
      </c>
      <c r="H352" s="32">
        <v>14298688</v>
      </c>
      <c r="I352" s="19">
        <f t="shared" si="128"/>
        <v>0</v>
      </c>
    </row>
    <row r="353" spans="1:9" s="20" customFormat="1" ht="25.5">
      <c r="A353" s="36" t="s">
        <v>193</v>
      </c>
      <c r="B353" s="37" t="s">
        <v>260</v>
      </c>
      <c r="C353" s="38" t="s">
        <v>11</v>
      </c>
      <c r="D353" s="38" t="s">
        <v>51</v>
      </c>
      <c r="E353" s="38" t="s">
        <v>290</v>
      </c>
      <c r="F353" s="38" t="s">
        <v>9</v>
      </c>
      <c r="G353" s="32">
        <f t="shared" ref="G353:G354" si="132">G354</f>
        <v>49292.14</v>
      </c>
      <c r="H353" s="32">
        <v>49292.14</v>
      </c>
      <c r="I353" s="19">
        <f t="shared" si="128"/>
        <v>0</v>
      </c>
    </row>
    <row r="354" spans="1:9" s="20" customFormat="1">
      <c r="A354" s="29" t="s">
        <v>195</v>
      </c>
      <c r="B354" s="37" t="s">
        <v>260</v>
      </c>
      <c r="C354" s="38" t="s">
        <v>11</v>
      </c>
      <c r="D354" s="38" t="s">
        <v>51</v>
      </c>
      <c r="E354" s="38" t="s">
        <v>290</v>
      </c>
      <c r="F354" s="38" t="s">
        <v>196</v>
      </c>
      <c r="G354" s="32">
        <f t="shared" si="132"/>
        <v>49292.14</v>
      </c>
      <c r="H354" s="32">
        <v>49292.14</v>
      </c>
      <c r="I354" s="19">
        <f t="shared" si="128"/>
        <v>0</v>
      </c>
    </row>
    <row r="355" spans="1:9" s="20" customFormat="1" ht="25.5">
      <c r="A355" s="33" t="s">
        <v>197</v>
      </c>
      <c r="B355" s="37" t="s">
        <v>260</v>
      </c>
      <c r="C355" s="38" t="s">
        <v>11</v>
      </c>
      <c r="D355" s="38" t="s">
        <v>51</v>
      </c>
      <c r="E355" s="38" t="s">
        <v>290</v>
      </c>
      <c r="F355" s="38" t="s">
        <v>198</v>
      </c>
      <c r="G355" s="32">
        <v>49292.14</v>
      </c>
      <c r="H355" s="32">
        <v>49292.14</v>
      </c>
      <c r="I355" s="19">
        <f t="shared" si="128"/>
        <v>0</v>
      </c>
    </row>
    <row r="356" spans="1:9" s="20" customFormat="1">
      <c r="A356" s="35" t="s">
        <v>52</v>
      </c>
      <c r="B356" s="30" t="s">
        <v>260</v>
      </c>
      <c r="C356" s="31" t="s">
        <v>11</v>
      </c>
      <c r="D356" s="31" t="s">
        <v>51</v>
      </c>
      <c r="E356" s="31" t="s">
        <v>291</v>
      </c>
      <c r="F356" s="31" t="s">
        <v>9</v>
      </c>
      <c r="G356" s="32">
        <f t="shared" ref="G356:G358" si="133">G357</f>
        <v>1173661.93</v>
      </c>
      <c r="H356" s="32">
        <v>1173661.93</v>
      </c>
      <c r="I356" s="19">
        <f t="shared" si="128"/>
        <v>0</v>
      </c>
    </row>
    <row r="357" spans="1:9" s="20" customFormat="1" ht="25.5">
      <c r="A357" s="35" t="s">
        <v>292</v>
      </c>
      <c r="B357" s="30" t="s">
        <v>260</v>
      </c>
      <c r="C357" s="31" t="s">
        <v>11</v>
      </c>
      <c r="D357" s="31" t="s">
        <v>51</v>
      </c>
      <c r="E357" s="31" t="s">
        <v>293</v>
      </c>
      <c r="F357" s="31" t="s">
        <v>9</v>
      </c>
      <c r="G357" s="32">
        <f t="shared" si="133"/>
        <v>1173661.93</v>
      </c>
      <c r="H357" s="32">
        <v>1173661.93</v>
      </c>
      <c r="I357" s="19">
        <f t="shared" si="128"/>
        <v>0</v>
      </c>
    </row>
    <row r="358" spans="1:9" s="20" customFormat="1">
      <c r="A358" s="35" t="s">
        <v>32</v>
      </c>
      <c r="B358" s="30" t="s">
        <v>260</v>
      </c>
      <c r="C358" s="31" t="s">
        <v>11</v>
      </c>
      <c r="D358" s="31" t="s">
        <v>51</v>
      </c>
      <c r="E358" s="31" t="s">
        <v>293</v>
      </c>
      <c r="F358" s="31" t="s">
        <v>33</v>
      </c>
      <c r="G358" s="32">
        <f t="shared" si="133"/>
        <v>1173661.93</v>
      </c>
      <c r="H358" s="32">
        <v>1173661.93</v>
      </c>
      <c r="I358" s="19">
        <f t="shared" si="128"/>
        <v>0</v>
      </c>
    </row>
    <row r="359" spans="1:9" s="20" customFormat="1">
      <c r="A359" s="33" t="s">
        <v>36</v>
      </c>
      <c r="B359" s="30" t="s">
        <v>260</v>
      </c>
      <c r="C359" s="31" t="s">
        <v>11</v>
      </c>
      <c r="D359" s="31" t="s">
        <v>51</v>
      </c>
      <c r="E359" s="31" t="s">
        <v>293</v>
      </c>
      <c r="F359" s="31" t="s">
        <v>37</v>
      </c>
      <c r="G359" s="32">
        <v>1173661.93</v>
      </c>
      <c r="H359" s="32">
        <v>1173661.93</v>
      </c>
      <c r="I359" s="19">
        <f t="shared" si="128"/>
        <v>0</v>
      </c>
    </row>
    <row r="360" spans="1:9" s="20" customFormat="1" ht="38.25">
      <c r="A360" s="35" t="s">
        <v>56</v>
      </c>
      <c r="B360" s="30" t="s">
        <v>260</v>
      </c>
      <c r="C360" s="31" t="s">
        <v>11</v>
      </c>
      <c r="D360" s="31" t="s">
        <v>51</v>
      </c>
      <c r="E360" s="31" t="s">
        <v>57</v>
      </c>
      <c r="F360" s="31" t="s">
        <v>9</v>
      </c>
      <c r="G360" s="32">
        <f t="shared" ref="G360:G363" si="134">G361</f>
        <v>454000</v>
      </c>
      <c r="H360" s="32">
        <v>454000</v>
      </c>
      <c r="I360" s="19">
        <f t="shared" si="128"/>
        <v>0</v>
      </c>
    </row>
    <row r="361" spans="1:9" s="20" customFormat="1">
      <c r="A361" s="35" t="s">
        <v>58</v>
      </c>
      <c r="B361" s="30" t="s">
        <v>260</v>
      </c>
      <c r="C361" s="31" t="s">
        <v>11</v>
      </c>
      <c r="D361" s="31" t="s">
        <v>51</v>
      </c>
      <c r="E361" s="31" t="s">
        <v>59</v>
      </c>
      <c r="F361" s="31" t="s">
        <v>9</v>
      </c>
      <c r="G361" s="32">
        <f t="shared" si="134"/>
        <v>454000</v>
      </c>
      <c r="H361" s="32">
        <v>454000</v>
      </c>
      <c r="I361" s="19">
        <f t="shared" si="128"/>
        <v>0</v>
      </c>
    </row>
    <row r="362" spans="1:9" s="20" customFormat="1" ht="25.5">
      <c r="A362" s="33" t="s">
        <v>294</v>
      </c>
      <c r="B362" s="30" t="s">
        <v>260</v>
      </c>
      <c r="C362" s="31" t="s">
        <v>11</v>
      </c>
      <c r="D362" s="31" t="s">
        <v>51</v>
      </c>
      <c r="E362" s="31" t="s">
        <v>295</v>
      </c>
      <c r="F362" s="31" t="s">
        <v>9</v>
      </c>
      <c r="G362" s="32">
        <f t="shared" si="134"/>
        <v>454000</v>
      </c>
      <c r="H362" s="32">
        <v>454000</v>
      </c>
      <c r="I362" s="19">
        <f t="shared" si="128"/>
        <v>0</v>
      </c>
    </row>
    <row r="363" spans="1:9" s="20" customFormat="1" ht="25.5">
      <c r="A363" s="29" t="s">
        <v>28</v>
      </c>
      <c r="B363" s="30" t="s">
        <v>260</v>
      </c>
      <c r="C363" s="31" t="s">
        <v>11</v>
      </c>
      <c r="D363" s="31" t="s">
        <v>51</v>
      </c>
      <c r="E363" s="31" t="s">
        <v>295</v>
      </c>
      <c r="F363" s="31" t="s">
        <v>29</v>
      </c>
      <c r="G363" s="32">
        <f t="shared" si="134"/>
        <v>454000</v>
      </c>
      <c r="H363" s="32">
        <v>454000</v>
      </c>
      <c r="I363" s="19">
        <f t="shared" si="128"/>
        <v>0</v>
      </c>
    </row>
    <row r="364" spans="1:9" s="20" customFormat="1">
      <c r="A364" s="33" t="s">
        <v>30</v>
      </c>
      <c r="B364" s="30" t="s">
        <v>260</v>
      </c>
      <c r="C364" s="31" t="s">
        <v>11</v>
      </c>
      <c r="D364" s="31" t="s">
        <v>51</v>
      </c>
      <c r="E364" s="31" t="s">
        <v>295</v>
      </c>
      <c r="F364" s="31" t="s">
        <v>31</v>
      </c>
      <c r="G364" s="32">
        <v>454000</v>
      </c>
      <c r="H364" s="32">
        <v>454000</v>
      </c>
      <c r="I364" s="19">
        <f t="shared" si="128"/>
        <v>0</v>
      </c>
    </row>
    <row r="365" spans="1:9" s="20" customFormat="1">
      <c r="A365" s="21" t="s">
        <v>201</v>
      </c>
      <c r="B365" s="22" t="s">
        <v>260</v>
      </c>
      <c r="C365" s="23" t="s">
        <v>79</v>
      </c>
      <c r="D365" s="23" t="s">
        <v>7</v>
      </c>
      <c r="E365" s="23" t="s">
        <v>8</v>
      </c>
      <c r="F365" s="23" t="s">
        <v>9</v>
      </c>
      <c r="G365" s="24">
        <f t="shared" ref="G365" si="135">G366</f>
        <v>15379130</v>
      </c>
      <c r="H365" s="24">
        <v>15379130</v>
      </c>
      <c r="I365" s="19">
        <f t="shared" si="128"/>
        <v>0</v>
      </c>
    </row>
    <row r="366" spans="1:9" s="20" customFormat="1">
      <c r="A366" s="25" t="s">
        <v>296</v>
      </c>
      <c r="B366" s="26" t="s">
        <v>260</v>
      </c>
      <c r="C366" s="27" t="s">
        <v>79</v>
      </c>
      <c r="D366" s="27" t="s">
        <v>63</v>
      </c>
      <c r="E366" s="46" t="s">
        <v>8</v>
      </c>
      <c r="F366" s="46" t="s">
        <v>9</v>
      </c>
      <c r="G366" s="28">
        <f t="shared" ref="G366" si="136">G367+G373</f>
        <v>15379130</v>
      </c>
      <c r="H366" s="28">
        <v>15379130</v>
      </c>
      <c r="I366" s="19">
        <f t="shared" si="128"/>
        <v>0</v>
      </c>
    </row>
    <row r="367" spans="1:9" s="20" customFormat="1" ht="25.5">
      <c r="A367" s="42" t="s">
        <v>297</v>
      </c>
      <c r="B367" s="30" t="s">
        <v>260</v>
      </c>
      <c r="C367" s="31" t="s">
        <v>79</v>
      </c>
      <c r="D367" s="31" t="s">
        <v>63</v>
      </c>
      <c r="E367" s="31" t="s">
        <v>298</v>
      </c>
      <c r="F367" s="31" t="s">
        <v>9</v>
      </c>
      <c r="G367" s="32">
        <f t="shared" ref="G367:G371" si="137">G368</f>
        <v>180000</v>
      </c>
      <c r="H367" s="32">
        <v>180000</v>
      </c>
      <c r="I367" s="19">
        <f t="shared" si="128"/>
        <v>0</v>
      </c>
    </row>
    <row r="368" spans="1:9" s="20" customFormat="1" ht="38.25">
      <c r="A368" s="29" t="s">
        <v>299</v>
      </c>
      <c r="B368" s="30" t="s">
        <v>260</v>
      </c>
      <c r="C368" s="31" t="s">
        <v>79</v>
      </c>
      <c r="D368" s="31" t="s">
        <v>63</v>
      </c>
      <c r="E368" s="31" t="s">
        <v>300</v>
      </c>
      <c r="F368" s="31" t="s">
        <v>9</v>
      </c>
      <c r="G368" s="32">
        <f t="shared" si="137"/>
        <v>180000</v>
      </c>
      <c r="H368" s="32">
        <v>180000</v>
      </c>
      <c r="I368" s="19">
        <f t="shared" si="128"/>
        <v>0</v>
      </c>
    </row>
    <row r="369" spans="1:9" s="20" customFormat="1" ht="51">
      <c r="A369" s="29" t="s">
        <v>301</v>
      </c>
      <c r="B369" s="30" t="s">
        <v>260</v>
      </c>
      <c r="C369" s="31" t="s">
        <v>79</v>
      </c>
      <c r="D369" s="31" t="s">
        <v>63</v>
      </c>
      <c r="E369" s="31" t="s">
        <v>302</v>
      </c>
      <c r="F369" s="31" t="s">
        <v>9</v>
      </c>
      <c r="G369" s="32">
        <f t="shared" si="137"/>
        <v>180000</v>
      </c>
      <c r="H369" s="32">
        <v>180000</v>
      </c>
      <c r="I369" s="19">
        <f t="shared" si="128"/>
        <v>0</v>
      </c>
    </row>
    <row r="370" spans="1:9" s="20" customFormat="1" ht="51">
      <c r="A370" s="29" t="s">
        <v>303</v>
      </c>
      <c r="B370" s="30" t="s">
        <v>260</v>
      </c>
      <c r="C370" s="31" t="s">
        <v>79</v>
      </c>
      <c r="D370" s="31" t="s">
        <v>63</v>
      </c>
      <c r="E370" s="31" t="s">
        <v>304</v>
      </c>
      <c r="F370" s="31" t="s">
        <v>9</v>
      </c>
      <c r="G370" s="32">
        <f t="shared" si="137"/>
        <v>180000</v>
      </c>
      <c r="H370" s="32">
        <v>180000</v>
      </c>
      <c r="I370" s="19">
        <f t="shared" si="128"/>
        <v>0</v>
      </c>
    </row>
    <row r="371" spans="1:9" s="20" customFormat="1" ht="25.5">
      <c r="A371" s="29" t="s">
        <v>28</v>
      </c>
      <c r="B371" s="30" t="s">
        <v>260</v>
      </c>
      <c r="C371" s="31" t="s">
        <v>79</v>
      </c>
      <c r="D371" s="31" t="s">
        <v>63</v>
      </c>
      <c r="E371" s="31" t="s">
        <v>304</v>
      </c>
      <c r="F371" s="31" t="s">
        <v>29</v>
      </c>
      <c r="G371" s="32">
        <f t="shared" si="137"/>
        <v>180000</v>
      </c>
      <c r="H371" s="32">
        <v>180000</v>
      </c>
      <c r="I371" s="19">
        <f t="shared" si="128"/>
        <v>0</v>
      </c>
    </row>
    <row r="372" spans="1:9" s="20" customFormat="1">
      <c r="A372" s="33" t="s">
        <v>30</v>
      </c>
      <c r="B372" s="30" t="s">
        <v>260</v>
      </c>
      <c r="C372" s="31" t="s">
        <v>79</v>
      </c>
      <c r="D372" s="31" t="s">
        <v>63</v>
      </c>
      <c r="E372" s="31" t="s">
        <v>304</v>
      </c>
      <c r="F372" s="31" t="s">
        <v>31</v>
      </c>
      <c r="G372" s="32">
        <v>180000</v>
      </c>
      <c r="H372" s="32">
        <v>180000</v>
      </c>
      <c r="I372" s="19">
        <f t="shared" si="128"/>
        <v>0</v>
      </c>
    </row>
    <row r="373" spans="1:9" s="20" customFormat="1" ht="38.25">
      <c r="A373" s="29" t="s">
        <v>261</v>
      </c>
      <c r="B373" s="30" t="s">
        <v>260</v>
      </c>
      <c r="C373" s="31" t="s">
        <v>79</v>
      </c>
      <c r="D373" s="31" t="s">
        <v>63</v>
      </c>
      <c r="E373" s="31" t="s">
        <v>262</v>
      </c>
      <c r="F373" s="31" t="s">
        <v>9</v>
      </c>
      <c r="G373" s="32">
        <f t="shared" ref="G373:G374" si="138">G374</f>
        <v>15199130</v>
      </c>
      <c r="H373" s="32">
        <v>15199130</v>
      </c>
      <c r="I373" s="19">
        <f t="shared" si="128"/>
        <v>0</v>
      </c>
    </row>
    <row r="374" spans="1:9" s="20" customFormat="1" ht="51">
      <c r="A374" s="29" t="s">
        <v>263</v>
      </c>
      <c r="B374" s="30" t="s">
        <v>260</v>
      </c>
      <c r="C374" s="31" t="s">
        <v>79</v>
      </c>
      <c r="D374" s="31" t="s">
        <v>63</v>
      </c>
      <c r="E374" s="31" t="s">
        <v>264</v>
      </c>
      <c r="F374" s="31" t="s">
        <v>9</v>
      </c>
      <c r="G374" s="32">
        <f t="shared" si="138"/>
        <v>15199130</v>
      </c>
      <c r="H374" s="32">
        <v>15199130</v>
      </c>
      <c r="I374" s="19">
        <f t="shared" si="128"/>
        <v>0</v>
      </c>
    </row>
    <row r="375" spans="1:9" s="20" customFormat="1" ht="25.5">
      <c r="A375" s="29" t="s">
        <v>305</v>
      </c>
      <c r="B375" s="30" t="s">
        <v>260</v>
      </c>
      <c r="C375" s="31" t="s">
        <v>79</v>
      </c>
      <c r="D375" s="31" t="s">
        <v>63</v>
      </c>
      <c r="E375" s="31" t="s">
        <v>306</v>
      </c>
      <c r="F375" s="31" t="s">
        <v>9</v>
      </c>
      <c r="G375" s="32">
        <f t="shared" ref="G375" si="139">G376+G379</f>
        <v>15199130</v>
      </c>
      <c r="H375" s="32">
        <v>15199130</v>
      </c>
      <c r="I375" s="19">
        <f t="shared" si="128"/>
        <v>0</v>
      </c>
    </row>
    <row r="376" spans="1:9" s="20" customFormat="1" ht="38.25">
      <c r="A376" s="29" t="s">
        <v>307</v>
      </c>
      <c r="B376" s="30" t="s">
        <v>260</v>
      </c>
      <c r="C376" s="31" t="s">
        <v>79</v>
      </c>
      <c r="D376" s="31" t="s">
        <v>63</v>
      </c>
      <c r="E376" s="31" t="s">
        <v>308</v>
      </c>
      <c r="F376" s="31" t="s">
        <v>9</v>
      </c>
      <c r="G376" s="32">
        <f t="shared" ref="G376:G377" si="140">G377</f>
        <v>612000</v>
      </c>
      <c r="H376" s="32">
        <v>612000</v>
      </c>
      <c r="I376" s="19">
        <f t="shared" si="128"/>
        <v>0</v>
      </c>
    </row>
    <row r="377" spans="1:9" s="20" customFormat="1" ht="25.5">
      <c r="A377" s="29" t="s">
        <v>28</v>
      </c>
      <c r="B377" s="30" t="s">
        <v>260</v>
      </c>
      <c r="C377" s="31" t="s">
        <v>79</v>
      </c>
      <c r="D377" s="31" t="s">
        <v>63</v>
      </c>
      <c r="E377" s="31" t="s">
        <v>308</v>
      </c>
      <c r="F377" s="31" t="s">
        <v>29</v>
      </c>
      <c r="G377" s="32">
        <f t="shared" si="140"/>
        <v>612000</v>
      </c>
      <c r="H377" s="32">
        <v>612000</v>
      </c>
      <c r="I377" s="19">
        <f t="shared" si="128"/>
        <v>0</v>
      </c>
    </row>
    <row r="378" spans="1:9" s="20" customFormat="1">
      <c r="A378" s="33" t="s">
        <v>30</v>
      </c>
      <c r="B378" s="30" t="s">
        <v>260</v>
      </c>
      <c r="C378" s="31" t="s">
        <v>79</v>
      </c>
      <c r="D378" s="31" t="s">
        <v>63</v>
      </c>
      <c r="E378" s="31" t="s">
        <v>308</v>
      </c>
      <c r="F378" s="31" t="s">
        <v>31</v>
      </c>
      <c r="G378" s="32">
        <v>612000</v>
      </c>
      <c r="H378" s="32">
        <v>612000</v>
      </c>
      <c r="I378" s="19">
        <f t="shared" si="128"/>
        <v>0</v>
      </c>
    </row>
    <row r="379" spans="1:9" s="20" customFormat="1" ht="63.75">
      <c r="A379" s="47" t="s">
        <v>309</v>
      </c>
      <c r="B379" s="30" t="s">
        <v>260</v>
      </c>
      <c r="C379" s="31" t="s">
        <v>79</v>
      </c>
      <c r="D379" s="31" t="s">
        <v>63</v>
      </c>
      <c r="E379" s="31" t="s">
        <v>310</v>
      </c>
      <c r="F379" s="31" t="s">
        <v>9</v>
      </c>
      <c r="G379" s="32">
        <f t="shared" ref="G379:G380" si="141">G380</f>
        <v>14587130</v>
      </c>
      <c r="H379" s="32">
        <v>14587130</v>
      </c>
      <c r="I379" s="19">
        <f t="shared" si="128"/>
        <v>0</v>
      </c>
    </row>
    <row r="380" spans="1:9" s="20" customFormat="1" ht="25.5">
      <c r="A380" s="29" t="s">
        <v>28</v>
      </c>
      <c r="B380" s="30" t="s">
        <v>260</v>
      </c>
      <c r="C380" s="31" t="s">
        <v>79</v>
      </c>
      <c r="D380" s="31" t="s">
        <v>63</v>
      </c>
      <c r="E380" s="31" t="s">
        <v>310</v>
      </c>
      <c r="F380" s="31" t="s">
        <v>29</v>
      </c>
      <c r="G380" s="32">
        <f t="shared" si="141"/>
        <v>14587130</v>
      </c>
      <c r="H380" s="32">
        <v>14587130</v>
      </c>
      <c r="I380" s="19">
        <f t="shared" si="128"/>
        <v>0</v>
      </c>
    </row>
    <row r="381" spans="1:9" s="20" customFormat="1">
      <c r="A381" s="33" t="s">
        <v>30</v>
      </c>
      <c r="B381" s="30" t="s">
        <v>260</v>
      </c>
      <c r="C381" s="31" t="s">
        <v>79</v>
      </c>
      <c r="D381" s="31" t="s">
        <v>63</v>
      </c>
      <c r="E381" s="31" t="s">
        <v>310</v>
      </c>
      <c r="F381" s="31" t="s">
        <v>31</v>
      </c>
      <c r="G381" s="32">
        <v>14587130</v>
      </c>
      <c r="H381" s="32">
        <v>14587130</v>
      </c>
      <c r="I381" s="19">
        <f t="shared" si="128"/>
        <v>0</v>
      </c>
    </row>
    <row r="382" spans="1:9" s="20" customFormat="1">
      <c r="A382" s="21" t="s">
        <v>311</v>
      </c>
      <c r="B382" s="22" t="s">
        <v>260</v>
      </c>
      <c r="C382" s="23" t="s">
        <v>312</v>
      </c>
      <c r="D382" s="23" t="s">
        <v>7</v>
      </c>
      <c r="E382" s="23" t="s">
        <v>8</v>
      </c>
      <c r="F382" s="23" t="s">
        <v>9</v>
      </c>
      <c r="G382" s="24">
        <f t="shared" ref="G382:G386" si="142">G383</f>
        <v>2604630</v>
      </c>
      <c r="H382" s="24">
        <v>2604630</v>
      </c>
      <c r="I382" s="19">
        <f t="shared" si="128"/>
        <v>0</v>
      </c>
    </row>
    <row r="383" spans="1:9" s="20" customFormat="1">
      <c r="A383" s="25" t="s">
        <v>313</v>
      </c>
      <c r="B383" s="26" t="s">
        <v>260</v>
      </c>
      <c r="C383" s="27">
        <v>10</v>
      </c>
      <c r="D383" s="27" t="s">
        <v>13</v>
      </c>
      <c r="E383" s="27" t="s">
        <v>8</v>
      </c>
      <c r="F383" s="27" t="s">
        <v>9</v>
      </c>
      <c r="G383" s="28">
        <f t="shared" si="142"/>
        <v>2604630</v>
      </c>
      <c r="H383" s="28">
        <v>2604630</v>
      </c>
      <c r="I383" s="19">
        <f t="shared" si="128"/>
        <v>0</v>
      </c>
    </row>
    <row r="384" spans="1:9" s="20" customFormat="1" ht="25.5">
      <c r="A384" s="29" t="s">
        <v>314</v>
      </c>
      <c r="B384" s="38" t="s">
        <v>260</v>
      </c>
      <c r="C384" s="38" t="s">
        <v>312</v>
      </c>
      <c r="D384" s="38" t="s">
        <v>13</v>
      </c>
      <c r="E384" s="38" t="s">
        <v>315</v>
      </c>
      <c r="F384" s="38" t="s">
        <v>9</v>
      </c>
      <c r="G384" s="39">
        <f t="shared" si="142"/>
        <v>2604630</v>
      </c>
      <c r="H384" s="39">
        <v>2604630</v>
      </c>
      <c r="I384" s="19">
        <f t="shared" si="128"/>
        <v>0</v>
      </c>
    </row>
    <row r="385" spans="1:9" s="20" customFormat="1" ht="25.5">
      <c r="A385" s="36" t="s">
        <v>316</v>
      </c>
      <c r="B385" s="38" t="s">
        <v>260</v>
      </c>
      <c r="C385" s="38" t="s">
        <v>312</v>
      </c>
      <c r="D385" s="38" t="s">
        <v>13</v>
      </c>
      <c r="E385" s="38" t="s">
        <v>317</v>
      </c>
      <c r="F385" s="38" t="s">
        <v>9</v>
      </c>
      <c r="G385" s="39">
        <f t="shared" si="142"/>
        <v>2604630</v>
      </c>
      <c r="H385" s="39">
        <v>2604630</v>
      </c>
      <c r="I385" s="19">
        <f t="shared" si="128"/>
        <v>0</v>
      </c>
    </row>
    <row r="386" spans="1:9" s="20" customFormat="1" ht="25.5">
      <c r="A386" s="36" t="s">
        <v>318</v>
      </c>
      <c r="B386" s="38" t="s">
        <v>260</v>
      </c>
      <c r="C386" s="38" t="s">
        <v>312</v>
      </c>
      <c r="D386" s="38" t="s">
        <v>13</v>
      </c>
      <c r="E386" s="38" t="s">
        <v>319</v>
      </c>
      <c r="F386" s="38" t="s">
        <v>9</v>
      </c>
      <c r="G386" s="39">
        <f t="shared" si="142"/>
        <v>2604630</v>
      </c>
      <c r="H386" s="39">
        <v>2604630</v>
      </c>
      <c r="I386" s="19">
        <f t="shared" si="128"/>
        <v>0</v>
      </c>
    </row>
    <row r="387" spans="1:9" s="20" customFormat="1" ht="25.5">
      <c r="A387" s="29" t="s">
        <v>320</v>
      </c>
      <c r="B387" s="31" t="s">
        <v>260</v>
      </c>
      <c r="C387" s="31" t="s">
        <v>312</v>
      </c>
      <c r="D387" s="31" t="s">
        <v>13</v>
      </c>
      <c r="E387" s="31" t="s">
        <v>321</v>
      </c>
      <c r="F387" s="31" t="s">
        <v>9</v>
      </c>
      <c r="G387" s="32">
        <f t="shared" ref="G387" si="143">G390</f>
        <v>2604630</v>
      </c>
      <c r="H387" s="32">
        <v>2604630</v>
      </c>
      <c r="I387" s="19">
        <f t="shared" si="128"/>
        <v>0</v>
      </c>
    </row>
    <row r="388" spans="1:9" s="20" customFormat="1">
      <c r="A388" s="29" t="s">
        <v>322</v>
      </c>
      <c r="B388" s="31"/>
      <c r="C388" s="31"/>
      <c r="D388" s="31"/>
      <c r="E388" s="31"/>
      <c r="F388" s="31"/>
      <c r="G388" s="32"/>
      <c r="H388" s="32"/>
      <c r="I388" s="19">
        <f t="shared" si="128"/>
        <v>0</v>
      </c>
    </row>
    <row r="389" spans="1:9" s="20" customFormat="1">
      <c r="A389" s="29" t="s">
        <v>323</v>
      </c>
      <c r="B389" s="31" t="s">
        <v>260</v>
      </c>
      <c r="C389" s="31" t="s">
        <v>312</v>
      </c>
      <c r="D389" s="31" t="s">
        <v>13</v>
      </c>
      <c r="E389" s="31" t="s">
        <v>321</v>
      </c>
      <c r="F389" s="31" t="s">
        <v>9</v>
      </c>
      <c r="G389" s="32">
        <v>2604630</v>
      </c>
      <c r="H389" s="32">
        <v>2604630</v>
      </c>
      <c r="I389" s="19">
        <f t="shared" si="128"/>
        <v>0</v>
      </c>
    </row>
    <row r="390" spans="1:9" s="20" customFormat="1" ht="25.5">
      <c r="A390" s="29" t="s">
        <v>324</v>
      </c>
      <c r="B390" s="31" t="s">
        <v>260</v>
      </c>
      <c r="C390" s="31" t="s">
        <v>312</v>
      </c>
      <c r="D390" s="31" t="s">
        <v>13</v>
      </c>
      <c r="E390" s="31" t="s">
        <v>321</v>
      </c>
      <c r="F390" s="31" t="s">
        <v>325</v>
      </c>
      <c r="G390" s="32">
        <f t="shared" ref="G390" si="144">G391</f>
        <v>2604630</v>
      </c>
      <c r="H390" s="32">
        <v>2604630</v>
      </c>
      <c r="I390" s="19">
        <f t="shared" si="128"/>
        <v>0</v>
      </c>
    </row>
    <row r="391" spans="1:9" s="20" customFormat="1">
      <c r="A391" s="29" t="s">
        <v>326</v>
      </c>
      <c r="B391" s="31" t="s">
        <v>260</v>
      </c>
      <c r="C391" s="31" t="s">
        <v>312</v>
      </c>
      <c r="D391" s="31" t="s">
        <v>13</v>
      </c>
      <c r="E391" s="31" t="s">
        <v>321</v>
      </c>
      <c r="F391" s="31" t="s">
        <v>327</v>
      </c>
      <c r="G391" s="32">
        <v>2604630</v>
      </c>
      <c r="H391" s="32">
        <v>2604630</v>
      </c>
      <c r="I391" s="19">
        <f t="shared" si="128"/>
        <v>0</v>
      </c>
    </row>
    <row r="392" spans="1:9" s="20" customFormat="1">
      <c r="A392" s="29"/>
      <c r="B392" s="31"/>
      <c r="C392" s="31"/>
      <c r="D392" s="31"/>
      <c r="E392" s="31"/>
      <c r="F392" s="31"/>
      <c r="G392" s="32"/>
      <c r="H392" s="32"/>
      <c r="I392" s="19">
        <f t="shared" si="128"/>
        <v>0</v>
      </c>
    </row>
    <row r="393" spans="1:9" s="20" customFormat="1">
      <c r="A393" s="16" t="s">
        <v>328</v>
      </c>
      <c r="B393" s="17" t="s">
        <v>329</v>
      </c>
      <c r="C393" s="18" t="s">
        <v>7</v>
      </c>
      <c r="D393" s="18" t="s">
        <v>7</v>
      </c>
      <c r="E393" s="18" t="s">
        <v>8</v>
      </c>
      <c r="F393" s="18" t="s">
        <v>9</v>
      </c>
      <c r="G393" s="19">
        <f t="shared" ref="G393" si="145">G394+G425</f>
        <v>238995910</v>
      </c>
      <c r="H393" s="19">
        <v>238995910</v>
      </c>
      <c r="I393" s="19">
        <f t="shared" si="128"/>
        <v>0</v>
      </c>
    </row>
    <row r="394" spans="1:9" s="20" customFormat="1">
      <c r="A394" s="21" t="s">
        <v>10</v>
      </c>
      <c r="B394" s="22" t="s">
        <v>329</v>
      </c>
      <c r="C394" s="23" t="s">
        <v>11</v>
      </c>
      <c r="D394" s="23" t="s">
        <v>7</v>
      </c>
      <c r="E394" s="23" t="s">
        <v>8</v>
      </c>
      <c r="F394" s="23" t="s">
        <v>9</v>
      </c>
      <c r="G394" s="24">
        <f t="shared" ref="G394" si="146">G395+G412+G417</f>
        <v>70795910</v>
      </c>
      <c r="H394" s="24">
        <v>70795910</v>
      </c>
      <c r="I394" s="19">
        <f t="shared" si="128"/>
        <v>0</v>
      </c>
    </row>
    <row r="395" spans="1:9" s="20" customFormat="1" ht="25.5">
      <c r="A395" s="25" t="s">
        <v>330</v>
      </c>
      <c r="B395" s="26" t="s">
        <v>329</v>
      </c>
      <c r="C395" s="27" t="s">
        <v>11</v>
      </c>
      <c r="D395" s="27" t="s">
        <v>331</v>
      </c>
      <c r="E395" s="27" t="s">
        <v>8</v>
      </c>
      <c r="F395" s="27" t="s">
        <v>9</v>
      </c>
      <c r="G395" s="28">
        <f t="shared" ref="G395:G396" si="147">G396</f>
        <v>46275950</v>
      </c>
      <c r="H395" s="28">
        <v>46275950</v>
      </c>
      <c r="I395" s="19">
        <f t="shared" si="128"/>
        <v>0</v>
      </c>
    </row>
    <row r="396" spans="1:9" s="20" customFormat="1" ht="25.5">
      <c r="A396" s="48" t="s">
        <v>332</v>
      </c>
      <c r="B396" s="30" t="s">
        <v>329</v>
      </c>
      <c r="C396" s="31" t="s">
        <v>11</v>
      </c>
      <c r="D396" s="31" t="s">
        <v>331</v>
      </c>
      <c r="E396" s="31" t="s">
        <v>333</v>
      </c>
      <c r="F396" s="31" t="s">
        <v>9</v>
      </c>
      <c r="G396" s="32">
        <f t="shared" si="147"/>
        <v>46275950</v>
      </c>
      <c r="H396" s="32">
        <v>46275950</v>
      </c>
      <c r="I396" s="19">
        <f t="shared" si="128"/>
        <v>0</v>
      </c>
    </row>
    <row r="397" spans="1:9" s="20" customFormat="1" ht="25.5">
      <c r="A397" s="48" t="s">
        <v>334</v>
      </c>
      <c r="B397" s="30" t="s">
        <v>329</v>
      </c>
      <c r="C397" s="31" t="s">
        <v>11</v>
      </c>
      <c r="D397" s="31" t="s">
        <v>331</v>
      </c>
      <c r="E397" s="31" t="s">
        <v>335</v>
      </c>
      <c r="F397" s="31" t="s">
        <v>9</v>
      </c>
      <c r="G397" s="32">
        <f t="shared" ref="G397" si="148">G398+G408</f>
        <v>46275950</v>
      </c>
      <c r="H397" s="32">
        <v>46275950</v>
      </c>
      <c r="I397" s="19">
        <f t="shared" si="128"/>
        <v>0</v>
      </c>
    </row>
    <row r="398" spans="1:9" s="20" customFormat="1" ht="25.5">
      <c r="A398" s="47" t="s">
        <v>18</v>
      </c>
      <c r="B398" s="30" t="s">
        <v>329</v>
      </c>
      <c r="C398" s="31" t="s">
        <v>11</v>
      </c>
      <c r="D398" s="31" t="s">
        <v>331</v>
      </c>
      <c r="E398" s="31" t="s">
        <v>336</v>
      </c>
      <c r="F398" s="31" t="s">
        <v>9</v>
      </c>
      <c r="G398" s="32">
        <f t="shared" ref="G398" si="149">G399+G402+G404</f>
        <v>4980880</v>
      </c>
      <c r="H398" s="32">
        <v>4980880</v>
      </c>
      <c r="I398" s="19">
        <f t="shared" si="128"/>
        <v>0</v>
      </c>
    </row>
    <row r="399" spans="1:9" s="20" customFormat="1" ht="25.5">
      <c r="A399" s="33" t="s">
        <v>20</v>
      </c>
      <c r="B399" s="30" t="s">
        <v>329</v>
      </c>
      <c r="C399" s="31" t="s">
        <v>11</v>
      </c>
      <c r="D399" s="31" t="s">
        <v>331</v>
      </c>
      <c r="E399" s="31" t="s">
        <v>336</v>
      </c>
      <c r="F399" s="31" t="s">
        <v>21</v>
      </c>
      <c r="G399" s="32">
        <f t="shared" ref="G399" si="150">SUM(G400:G401)</f>
        <v>1291340</v>
      </c>
      <c r="H399" s="32">
        <v>1291340</v>
      </c>
      <c r="I399" s="19">
        <f t="shared" si="128"/>
        <v>0</v>
      </c>
    </row>
    <row r="400" spans="1:9" s="34" customFormat="1" ht="25.5">
      <c r="A400" s="33" t="s">
        <v>22</v>
      </c>
      <c r="B400" s="30" t="s">
        <v>329</v>
      </c>
      <c r="C400" s="31" t="s">
        <v>11</v>
      </c>
      <c r="D400" s="31" t="s">
        <v>331</v>
      </c>
      <c r="E400" s="31" t="s">
        <v>336</v>
      </c>
      <c r="F400" s="31" t="s">
        <v>23</v>
      </c>
      <c r="G400" s="32">
        <v>1019562.5</v>
      </c>
      <c r="H400" s="32">
        <v>1019562.5</v>
      </c>
      <c r="I400" s="19">
        <f t="shared" si="128"/>
        <v>0</v>
      </c>
    </row>
    <row r="401" spans="1:9" s="34" customFormat="1" ht="38.25">
      <c r="A401" s="33" t="s">
        <v>26</v>
      </c>
      <c r="B401" s="30" t="s">
        <v>329</v>
      </c>
      <c r="C401" s="31" t="s">
        <v>11</v>
      </c>
      <c r="D401" s="31" t="s">
        <v>331</v>
      </c>
      <c r="E401" s="31" t="s">
        <v>336</v>
      </c>
      <c r="F401" s="31" t="s">
        <v>27</v>
      </c>
      <c r="G401" s="32">
        <v>271777.5</v>
      </c>
      <c r="H401" s="32">
        <v>271777.5</v>
      </c>
      <c r="I401" s="19">
        <f t="shared" si="128"/>
        <v>0</v>
      </c>
    </row>
    <row r="402" spans="1:9" s="20" customFormat="1" ht="25.5">
      <c r="A402" s="29" t="s">
        <v>28</v>
      </c>
      <c r="B402" s="30" t="s">
        <v>329</v>
      </c>
      <c r="C402" s="31" t="s">
        <v>11</v>
      </c>
      <c r="D402" s="31" t="s">
        <v>331</v>
      </c>
      <c r="E402" s="31" t="s">
        <v>336</v>
      </c>
      <c r="F402" s="31" t="s">
        <v>29</v>
      </c>
      <c r="G402" s="32">
        <f t="shared" ref="G402" si="151">G403</f>
        <v>3627370</v>
      </c>
      <c r="H402" s="32">
        <v>3627370</v>
      </c>
      <c r="I402" s="19">
        <f t="shared" si="128"/>
        <v>0</v>
      </c>
    </row>
    <row r="403" spans="1:9" s="20" customFormat="1">
      <c r="A403" s="33" t="s">
        <v>30</v>
      </c>
      <c r="B403" s="30" t="s">
        <v>329</v>
      </c>
      <c r="C403" s="31" t="s">
        <v>11</v>
      </c>
      <c r="D403" s="31" t="s">
        <v>331</v>
      </c>
      <c r="E403" s="31" t="s">
        <v>336</v>
      </c>
      <c r="F403" s="31" t="s">
        <v>31</v>
      </c>
      <c r="G403" s="32">
        <v>3627370</v>
      </c>
      <c r="H403" s="32">
        <v>3627370</v>
      </c>
      <c r="I403" s="19">
        <f t="shared" si="128"/>
        <v>0</v>
      </c>
    </row>
    <row r="404" spans="1:9" s="20" customFormat="1">
      <c r="A404" s="29" t="s">
        <v>32</v>
      </c>
      <c r="B404" s="30" t="s">
        <v>329</v>
      </c>
      <c r="C404" s="31" t="s">
        <v>11</v>
      </c>
      <c r="D404" s="31" t="s">
        <v>331</v>
      </c>
      <c r="E404" s="31" t="s">
        <v>336</v>
      </c>
      <c r="F404" s="31" t="s">
        <v>33</v>
      </c>
      <c r="G404" s="32">
        <f t="shared" ref="G404" si="152">SUM(G405:G407)</f>
        <v>62170</v>
      </c>
      <c r="H404" s="32">
        <v>62170</v>
      </c>
      <c r="I404" s="19">
        <f t="shared" si="128"/>
        <v>0</v>
      </c>
    </row>
    <row r="405" spans="1:9" s="34" customFormat="1">
      <c r="A405" s="33" t="s">
        <v>34</v>
      </c>
      <c r="B405" s="30" t="s">
        <v>329</v>
      </c>
      <c r="C405" s="31" t="s">
        <v>11</v>
      </c>
      <c r="D405" s="31" t="s">
        <v>331</v>
      </c>
      <c r="E405" s="31" t="s">
        <v>336</v>
      </c>
      <c r="F405" s="31" t="s">
        <v>35</v>
      </c>
      <c r="G405" s="32">
        <v>2000</v>
      </c>
      <c r="H405" s="32">
        <v>2000</v>
      </c>
      <c r="I405" s="19">
        <f t="shared" ref="I405:I468" si="153">G405-H405</f>
        <v>0</v>
      </c>
    </row>
    <row r="406" spans="1:9" s="34" customFormat="1">
      <c r="A406" s="33" t="s">
        <v>36</v>
      </c>
      <c r="B406" s="30" t="s">
        <v>329</v>
      </c>
      <c r="C406" s="31" t="s">
        <v>11</v>
      </c>
      <c r="D406" s="31" t="s">
        <v>331</v>
      </c>
      <c r="E406" s="31" t="s">
        <v>336</v>
      </c>
      <c r="F406" s="31" t="s">
        <v>37</v>
      </c>
      <c r="G406" s="32">
        <v>16775</v>
      </c>
      <c r="H406" s="32">
        <v>16775</v>
      </c>
      <c r="I406" s="19">
        <f t="shared" si="153"/>
        <v>0</v>
      </c>
    </row>
    <row r="407" spans="1:9" s="34" customFormat="1">
      <c r="A407" s="33" t="s">
        <v>83</v>
      </c>
      <c r="B407" s="30" t="s">
        <v>329</v>
      </c>
      <c r="C407" s="31" t="s">
        <v>11</v>
      </c>
      <c r="D407" s="31" t="s">
        <v>331</v>
      </c>
      <c r="E407" s="31" t="s">
        <v>336</v>
      </c>
      <c r="F407" s="31" t="s">
        <v>84</v>
      </c>
      <c r="G407" s="32">
        <v>43395</v>
      </c>
      <c r="H407" s="32">
        <v>43395</v>
      </c>
      <c r="I407" s="19">
        <f t="shared" si="153"/>
        <v>0</v>
      </c>
    </row>
    <row r="408" spans="1:9" s="20" customFormat="1" ht="25.5">
      <c r="A408" s="47" t="s">
        <v>38</v>
      </c>
      <c r="B408" s="30" t="s">
        <v>329</v>
      </c>
      <c r="C408" s="31" t="s">
        <v>11</v>
      </c>
      <c r="D408" s="31" t="s">
        <v>331</v>
      </c>
      <c r="E408" s="31" t="s">
        <v>337</v>
      </c>
      <c r="F408" s="31" t="s">
        <v>9</v>
      </c>
      <c r="G408" s="32">
        <f t="shared" ref="G408" si="154">G409</f>
        <v>41295070</v>
      </c>
      <c r="H408" s="32">
        <v>41295070</v>
      </c>
      <c r="I408" s="19">
        <f t="shared" si="153"/>
        <v>0</v>
      </c>
    </row>
    <row r="409" spans="1:9" s="20" customFormat="1" ht="25.5">
      <c r="A409" s="33" t="s">
        <v>20</v>
      </c>
      <c r="B409" s="30" t="s">
        <v>329</v>
      </c>
      <c r="C409" s="31" t="s">
        <v>11</v>
      </c>
      <c r="D409" s="31" t="s">
        <v>331</v>
      </c>
      <c r="E409" s="31" t="s">
        <v>337</v>
      </c>
      <c r="F409" s="31" t="s">
        <v>21</v>
      </c>
      <c r="G409" s="32">
        <f t="shared" ref="G409" si="155">SUM(G410:G411)</f>
        <v>41295070</v>
      </c>
      <c r="H409" s="32">
        <v>41295070</v>
      </c>
      <c r="I409" s="19">
        <f t="shared" si="153"/>
        <v>0</v>
      </c>
    </row>
    <row r="410" spans="1:9" s="34" customFormat="1">
      <c r="A410" s="33" t="s">
        <v>40</v>
      </c>
      <c r="B410" s="30" t="s">
        <v>329</v>
      </c>
      <c r="C410" s="31" t="s">
        <v>11</v>
      </c>
      <c r="D410" s="31" t="s">
        <v>331</v>
      </c>
      <c r="E410" s="31" t="s">
        <v>337</v>
      </c>
      <c r="F410" s="31" t="s">
        <v>41</v>
      </c>
      <c r="G410" s="32">
        <v>31716647</v>
      </c>
      <c r="H410" s="32">
        <v>31716647</v>
      </c>
      <c r="I410" s="19">
        <f t="shared" si="153"/>
        <v>0</v>
      </c>
    </row>
    <row r="411" spans="1:9" s="34" customFormat="1" ht="38.25">
      <c r="A411" s="33" t="s">
        <v>26</v>
      </c>
      <c r="B411" s="30" t="s">
        <v>329</v>
      </c>
      <c r="C411" s="31" t="s">
        <v>11</v>
      </c>
      <c r="D411" s="31" t="s">
        <v>331</v>
      </c>
      <c r="E411" s="31" t="s">
        <v>337</v>
      </c>
      <c r="F411" s="31" t="s">
        <v>27</v>
      </c>
      <c r="G411" s="32">
        <v>9578423</v>
      </c>
      <c r="H411" s="32">
        <v>9578423</v>
      </c>
      <c r="I411" s="19">
        <f t="shared" si="153"/>
        <v>0</v>
      </c>
    </row>
    <row r="412" spans="1:9" s="20" customFormat="1">
      <c r="A412" s="25" t="s">
        <v>338</v>
      </c>
      <c r="B412" s="26" t="s">
        <v>329</v>
      </c>
      <c r="C412" s="27" t="s">
        <v>11</v>
      </c>
      <c r="D412" s="27" t="s">
        <v>339</v>
      </c>
      <c r="E412" s="27" t="s">
        <v>8</v>
      </c>
      <c r="F412" s="27" t="s">
        <v>340</v>
      </c>
      <c r="G412" s="28">
        <f t="shared" ref="G412:G415" si="156">G413</f>
        <v>12775540</v>
      </c>
      <c r="H412" s="28">
        <v>12775540</v>
      </c>
      <c r="I412" s="19">
        <f t="shared" si="153"/>
        <v>0</v>
      </c>
    </row>
    <row r="413" spans="1:9" s="20" customFormat="1" ht="38.25">
      <c r="A413" s="29" t="s">
        <v>56</v>
      </c>
      <c r="B413" s="30" t="s">
        <v>329</v>
      </c>
      <c r="C413" s="31" t="s">
        <v>11</v>
      </c>
      <c r="D413" s="31" t="s">
        <v>339</v>
      </c>
      <c r="E413" s="31" t="s">
        <v>57</v>
      </c>
      <c r="F413" s="31" t="s">
        <v>9</v>
      </c>
      <c r="G413" s="32">
        <f t="shared" si="156"/>
        <v>12775540</v>
      </c>
      <c r="H413" s="32">
        <v>12775540</v>
      </c>
      <c r="I413" s="19">
        <f t="shared" si="153"/>
        <v>0</v>
      </c>
    </row>
    <row r="414" spans="1:9" s="20" customFormat="1">
      <c r="A414" s="29" t="s">
        <v>58</v>
      </c>
      <c r="B414" s="30" t="s">
        <v>329</v>
      </c>
      <c r="C414" s="31" t="s">
        <v>11</v>
      </c>
      <c r="D414" s="31" t="s">
        <v>339</v>
      </c>
      <c r="E414" s="31" t="s">
        <v>59</v>
      </c>
      <c r="F414" s="31" t="s">
        <v>9</v>
      </c>
      <c r="G414" s="32">
        <f t="shared" si="156"/>
        <v>12775540</v>
      </c>
      <c r="H414" s="32">
        <v>12775540</v>
      </c>
      <c r="I414" s="19">
        <f t="shared" si="153"/>
        <v>0</v>
      </c>
    </row>
    <row r="415" spans="1:9" s="20" customFormat="1">
      <c r="A415" s="29" t="s">
        <v>341</v>
      </c>
      <c r="B415" s="30" t="s">
        <v>329</v>
      </c>
      <c r="C415" s="31" t="s">
        <v>11</v>
      </c>
      <c r="D415" s="31" t="s">
        <v>339</v>
      </c>
      <c r="E415" s="31" t="s">
        <v>342</v>
      </c>
      <c r="F415" s="31" t="s">
        <v>9</v>
      </c>
      <c r="G415" s="32">
        <f t="shared" si="156"/>
        <v>12775540</v>
      </c>
      <c r="H415" s="32">
        <v>12775540</v>
      </c>
      <c r="I415" s="19">
        <f t="shared" si="153"/>
        <v>0</v>
      </c>
    </row>
    <row r="416" spans="1:9" s="20" customFormat="1">
      <c r="A416" s="29" t="s">
        <v>343</v>
      </c>
      <c r="B416" s="30" t="s">
        <v>329</v>
      </c>
      <c r="C416" s="31" t="s">
        <v>11</v>
      </c>
      <c r="D416" s="31" t="s">
        <v>339</v>
      </c>
      <c r="E416" s="31" t="s">
        <v>342</v>
      </c>
      <c r="F416" s="31" t="s">
        <v>344</v>
      </c>
      <c r="G416" s="32">
        <v>12775540</v>
      </c>
      <c r="H416" s="32">
        <v>12775540</v>
      </c>
      <c r="I416" s="19">
        <f t="shared" si="153"/>
        <v>0</v>
      </c>
    </row>
    <row r="417" spans="1:9" s="20" customFormat="1">
      <c r="A417" s="25" t="s">
        <v>50</v>
      </c>
      <c r="B417" s="26" t="s">
        <v>329</v>
      </c>
      <c r="C417" s="27" t="s">
        <v>11</v>
      </c>
      <c r="D417" s="27" t="s">
        <v>51</v>
      </c>
      <c r="E417" s="27" t="s">
        <v>8</v>
      </c>
      <c r="F417" s="27" t="s">
        <v>9</v>
      </c>
      <c r="G417" s="28">
        <f t="shared" ref="G417:G418" si="157">G418</f>
        <v>11744420</v>
      </c>
      <c r="H417" s="28">
        <v>11744420</v>
      </c>
      <c r="I417" s="19">
        <f t="shared" si="153"/>
        <v>0</v>
      </c>
    </row>
    <row r="418" spans="1:9" s="20" customFormat="1" ht="38.25">
      <c r="A418" s="29" t="s">
        <v>56</v>
      </c>
      <c r="B418" s="30" t="s">
        <v>329</v>
      </c>
      <c r="C418" s="31" t="s">
        <v>11</v>
      </c>
      <c r="D418" s="31" t="s">
        <v>51</v>
      </c>
      <c r="E418" s="31" t="s">
        <v>57</v>
      </c>
      <c r="F418" s="31" t="s">
        <v>9</v>
      </c>
      <c r="G418" s="32">
        <f t="shared" si="157"/>
        <v>11744420</v>
      </c>
      <c r="H418" s="32">
        <v>11744420</v>
      </c>
      <c r="I418" s="19">
        <f t="shared" si="153"/>
        <v>0</v>
      </c>
    </row>
    <row r="419" spans="1:9" s="20" customFormat="1">
      <c r="A419" s="29" t="s">
        <v>58</v>
      </c>
      <c r="B419" s="30" t="s">
        <v>329</v>
      </c>
      <c r="C419" s="31" t="s">
        <v>11</v>
      </c>
      <c r="D419" s="31" t="s">
        <v>51</v>
      </c>
      <c r="E419" s="31" t="s">
        <v>59</v>
      </c>
      <c r="F419" s="31" t="s">
        <v>9</v>
      </c>
      <c r="G419" s="32">
        <f t="shared" ref="G419" si="158">G420+G422</f>
        <v>11744420</v>
      </c>
      <c r="H419" s="32">
        <v>11744420</v>
      </c>
      <c r="I419" s="19">
        <f t="shared" si="153"/>
        <v>0</v>
      </c>
    </row>
    <row r="420" spans="1:9" s="20" customFormat="1" ht="25.5">
      <c r="A420" s="29" t="s">
        <v>345</v>
      </c>
      <c r="B420" s="30" t="s">
        <v>329</v>
      </c>
      <c r="C420" s="31" t="s">
        <v>11</v>
      </c>
      <c r="D420" s="31" t="s">
        <v>51</v>
      </c>
      <c r="E420" s="31" t="s">
        <v>346</v>
      </c>
      <c r="F420" s="31" t="s">
        <v>9</v>
      </c>
      <c r="G420" s="32">
        <f t="shared" ref="G420" si="159">G421</f>
        <v>2000000</v>
      </c>
      <c r="H420" s="32">
        <v>2000000</v>
      </c>
      <c r="I420" s="19">
        <f t="shared" si="153"/>
        <v>0</v>
      </c>
    </row>
    <row r="421" spans="1:9" s="20" customFormat="1">
      <c r="A421" s="29" t="s">
        <v>343</v>
      </c>
      <c r="B421" s="30" t="s">
        <v>329</v>
      </c>
      <c r="C421" s="31" t="s">
        <v>11</v>
      </c>
      <c r="D421" s="31" t="s">
        <v>51</v>
      </c>
      <c r="E421" s="31" t="s">
        <v>346</v>
      </c>
      <c r="F421" s="31" t="s">
        <v>344</v>
      </c>
      <c r="G421" s="32">
        <v>2000000</v>
      </c>
      <c r="H421" s="32">
        <v>2000000</v>
      </c>
      <c r="I421" s="19">
        <f t="shared" si="153"/>
        <v>0</v>
      </c>
    </row>
    <row r="422" spans="1:9" s="20" customFormat="1" ht="25.5">
      <c r="A422" s="29" t="s">
        <v>193</v>
      </c>
      <c r="B422" s="30" t="s">
        <v>329</v>
      </c>
      <c r="C422" s="31" t="s">
        <v>11</v>
      </c>
      <c r="D422" s="31" t="s">
        <v>51</v>
      </c>
      <c r="E422" s="31" t="s">
        <v>347</v>
      </c>
      <c r="F422" s="31" t="s">
        <v>9</v>
      </c>
      <c r="G422" s="32">
        <f t="shared" ref="G422:G423" si="160">G423</f>
        <v>9744420</v>
      </c>
      <c r="H422" s="32">
        <v>9744420</v>
      </c>
      <c r="I422" s="19">
        <f t="shared" si="153"/>
        <v>0</v>
      </c>
    </row>
    <row r="423" spans="1:9" s="20" customFormat="1">
      <c r="A423" s="29" t="s">
        <v>195</v>
      </c>
      <c r="B423" s="30" t="s">
        <v>329</v>
      </c>
      <c r="C423" s="31" t="s">
        <v>11</v>
      </c>
      <c r="D423" s="31" t="s">
        <v>51</v>
      </c>
      <c r="E423" s="31" t="s">
        <v>347</v>
      </c>
      <c r="F423" s="31" t="s">
        <v>196</v>
      </c>
      <c r="G423" s="32">
        <f t="shared" si="160"/>
        <v>9744420</v>
      </c>
      <c r="H423" s="32">
        <v>9744420</v>
      </c>
      <c r="I423" s="19">
        <f t="shared" si="153"/>
        <v>0</v>
      </c>
    </row>
    <row r="424" spans="1:9" s="20" customFormat="1" ht="25.5">
      <c r="A424" s="33" t="s">
        <v>197</v>
      </c>
      <c r="B424" s="30" t="s">
        <v>329</v>
      </c>
      <c r="C424" s="31" t="s">
        <v>11</v>
      </c>
      <c r="D424" s="31" t="s">
        <v>51</v>
      </c>
      <c r="E424" s="31" t="s">
        <v>347</v>
      </c>
      <c r="F424" s="31" t="s">
        <v>198</v>
      </c>
      <c r="G424" s="32">
        <v>9744420</v>
      </c>
      <c r="H424" s="32">
        <v>9744420</v>
      </c>
      <c r="I424" s="19">
        <f t="shared" si="153"/>
        <v>0</v>
      </c>
    </row>
    <row r="425" spans="1:9" s="20" customFormat="1">
      <c r="A425" s="21" t="s">
        <v>348</v>
      </c>
      <c r="B425" s="22" t="s">
        <v>329</v>
      </c>
      <c r="C425" s="23" t="s">
        <v>51</v>
      </c>
      <c r="D425" s="23" t="s">
        <v>7</v>
      </c>
      <c r="E425" s="23" t="s">
        <v>8</v>
      </c>
      <c r="F425" s="23" t="s">
        <v>9</v>
      </c>
      <c r="G425" s="24">
        <f t="shared" ref="G425:G430" si="161">G426</f>
        <v>168200000</v>
      </c>
      <c r="H425" s="24">
        <v>168200000</v>
      </c>
      <c r="I425" s="19">
        <f t="shared" si="153"/>
        <v>0</v>
      </c>
    </row>
    <row r="426" spans="1:9" s="20" customFormat="1" ht="25.5">
      <c r="A426" s="25" t="s">
        <v>349</v>
      </c>
      <c r="B426" s="26" t="s">
        <v>329</v>
      </c>
      <c r="C426" s="27" t="s">
        <v>51</v>
      </c>
      <c r="D426" s="27" t="s">
        <v>11</v>
      </c>
      <c r="E426" s="27" t="s">
        <v>8</v>
      </c>
      <c r="F426" s="27" t="s">
        <v>9</v>
      </c>
      <c r="G426" s="28">
        <f t="shared" si="161"/>
        <v>168200000</v>
      </c>
      <c r="H426" s="28">
        <v>168200000</v>
      </c>
      <c r="I426" s="19">
        <f t="shared" si="153"/>
        <v>0</v>
      </c>
    </row>
    <row r="427" spans="1:9" s="20" customFormat="1" ht="25.5">
      <c r="A427" s="33" t="s">
        <v>350</v>
      </c>
      <c r="B427" s="30" t="s">
        <v>329</v>
      </c>
      <c r="C427" s="31" t="s">
        <v>51</v>
      </c>
      <c r="D427" s="31" t="s">
        <v>11</v>
      </c>
      <c r="E427" s="31" t="s">
        <v>351</v>
      </c>
      <c r="F427" s="31" t="s">
        <v>9</v>
      </c>
      <c r="G427" s="32">
        <f t="shared" si="161"/>
        <v>168200000</v>
      </c>
      <c r="H427" s="32">
        <v>168200000</v>
      </c>
      <c r="I427" s="19">
        <f t="shared" si="153"/>
        <v>0</v>
      </c>
    </row>
    <row r="428" spans="1:9" s="20" customFormat="1" ht="38.25">
      <c r="A428" s="33" t="s">
        <v>352</v>
      </c>
      <c r="B428" s="30" t="s">
        <v>329</v>
      </c>
      <c r="C428" s="31" t="s">
        <v>51</v>
      </c>
      <c r="D428" s="31" t="s">
        <v>11</v>
      </c>
      <c r="E428" s="31" t="s">
        <v>353</v>
      </c>
      <c r="F428" s="31" t="s">
        <v>9</v>
      </c>
      <c r="G428" s="32">
        <f t="shared" si="161"/>
        <v>168200000</v>
      </c>
      <c r="H428" s="32">
        <v>168200000</v>
      </c>
      <c r="I428" s="19">
        <f t="shared" si="153"/>
        <v>0</v>
      </c>
    </row>
    <row r="429" spans="1:9" s="20" customFormat="1" ht="38.25">
      <c r="A429" s="33" t="s">
        <v>354</v>
      </c>
      <c r="B429" s="30" t="s">
        <v>329</v>
      </c>
      <c r="C429" s="31" t="s">
        <v>51</v>
      </c>
      <c r="D429" s="31" t="s">
        <v>11</v>
      </c>
      <c r="E429" s="31" t="s">
        <v>355</v>
      </c>
      <c r="F429" s="31" t="s">
        <v>9</v>
      </c>
      <c r="G429" s="32">
        <f t="shared" si="161"/>
        <v>168200000</v>
      </c>
      <c r="H429" s="32">
        <v>168200000</v>
      </c>
      <c r="I429" s="19">
        <f t="shared" si="153"/>
        <v>0</v>
      </c>
    </row>
    <row r="430" spans="1:9" s="20" customFormat="1">
      <c r="A430" s="33" t="s">
        <v>356</v>
      </c>
      <c r="B430" s="30" t="s">
        <v>329</v>
      </c>
      <c r="C430" s="31" t="s">
        <v>51</v>
      </c>
      <c r="D430" s="31" t="s">
        <v>11</v>
      </c>
      <c r="E430" s="31" t="s">
        <v>357</v>
      </c>
      <c r="F430" s="31" t="s">
        <v>9</v>
      </c>
      <c r="G430" s="32">
        <f t="shared" si="161"/>
        <v>168200000</v>
      </c>
      <c r="H430" s="32">
        <v>168200000</v>
      </c>
      <c r="I430" s="19">
        <f t="shared" si="153"/>
        <v>0</v>
      </c>
    </row>
    <row r="431" spans="1:9" s="20" customFormat="1">
      <c r="A431" s="33" t="s">
        <v>358</v>
      </c>
      <c r="B431" s="30" t="s">
        <v>329</v>
      </c>
      <c r="C431" s="31" t="s">
        <v>51</v>
      </c>
      <c r="D431" s="31" t="s">
        <v>11</v>
      </c>
      <c r="E431" s="31" t="s">
        <v>357</v>
      </c>
      <c r="F431" s="31" t="s">
        <v>359</v>
      </c>
      <c r="G431" s="32">
        <v>168200000</v>
      </c>
      <c r="H431" s="32">
        <v>168200000</v>
      </c>
      <c r="I431" s="19">
        <f t="shared" si="153"/>
        <v>0</v>
      </c>
    </row>
    <row r="432" spans="1:9" s="20" customFormat="1">
      <c r="A432" s="33"/>
      <c r="B432" s="30"/>
      <c r="C432" s="31"/>
      <c r="D432" s="31"/>
      <c r="E432" s="31"/>
      <c r="F432" s="31"/>
      <c r="G432" s="32"/>
      <c r="H432" s="32"/>
      <c r="I432" s="19">
        <f t="shared" si="153"/>
        <v>0</v>
      </c>
    </row>
    <row r="433" spans="1:9" s="20" customFormat="1" ht="25.5">
      <c r="A433" s="16" t="s">
        <v>360</v>
      </c>
      <c r="B433" s="17" t="s">
        <v>361</v>
      </c>
      <c r="C433" s="18" t="s">
        <v>7</v>
      </c>
      <c r="D433" s="18" t="s">
        <v>7</v>
      </c>
      <c r="E433" s="18" t="s">
        <v>8</v>
      </c>
      <c r="F433" s="18" t="s">
        <v>9</v>
      </c>
      <c r="G433" s="19">
        <f>G434+G468+G460</f>
        <v>37580960</v>
      </c>
      <c r="H433" s="19">
        <v>37580960</v>
      </c>
      <c r="I433" s="19">
        <f t="shared" si="153"/>
        <v>0</v>
      </c>
    </row>
    <row r="434" spans="1:9" s="49" customFormat="1">
      <c r="A434" s="21" t="s">
        <v>10</v>
      </c>
      <c r="B434" s="22" t="s">
        <v>361</v>
      </c>
      <c r="C434" s="23" t="s">
        <v>11</v>
      </c>
      <c r="D434" s="23" t="s">
        <v>7</v>
      </c>
      <c r="E434" s="23" t="s">
        <v>8</v>
      </c>
      <c r="F434" s="23" t="s">
        <v>9</v>
      </c>
      <c r="G434" s="24">
        <f t="shared" ref="G434" si="162">G435</f>
        <v>33172950</v>
      </c>
      <c r="H434" s="24">
        <v>33172950</v>
      </c>
      <c r="I434" s="19">
        <f t="shared" si="153"/>
        <v>0</v>
      </c>
    </row>
    <row r="435" spans="1:9" s="34" customFormat="1">
      <c r="A435" s="25" t="s">
        <v>50</v>
      </c>
      <c r="B435" s="26" t="s">
        <v>361</v>
      </c>
      <c r="C435" s="27" t="s">
        <v>11</v>
      </c>
      <c r="D435" s="27" t="s">
        <v>51</v>
      </c>
      <c r="E435" s="27" t="s">
        <v>8</v>
      </c>
      <c r="F435" s="27" t="s">
        <v>9</v>
      </c>
      <c r="G435" s="28">
        <f t="shared" ref="G435" si="163">G442+G436</f>
        <v>33172950</v>
      </c>
      <c r="H435" s="28">
        <v>33172950</v>
      </c>
      <c r="I435" s="19">
        <f t="shared" si="153"/>
        <v>0</v>
      </c>
    </row>
    <row r="436" spans="1:9" s="20" customFormat="1" ht="38.25">
      <c r="A436" s="29" t="s">
        <v>146</v>
      </c>
      <c r="B436" s="30" t="s">
        <v>361</v>
      </c>
      <c r="C436" s="31" t="s">
        <v>11</v>
      </c>
      <c r="D436" s="31" t="s">
        <v>51</v>
      </c>
      <c r="E436" s="31" t="s">
        <v>147</v>
      </c>
      <c r="F436" s="31" t="s">
        <v>9</v>
      </c>
      <c r="G436" s="32">
        <f t="shared" ref="G436:G440" si="164">G437</f>
        <v>7650</v>
      </c>
      <c r="H436" s="32">
        <v>7650</v>
      </c>
      <c r="I436" s="19">
        <f t="shared" si="153"/>
        <v>0</v>
      </c>
    </row>
    <row r="437" spans="1:9" s="20" customFormat="1" ht="25.5">
      <c r="A437" s="29" t="s">
        <v>362</v>
      </c>
      <c r="B437" s="30" t="s">
        <v>361</v>
      </c>
      <c r="C437" s="31" t="s">
        <v>11</v>
      </c>
      <c r="D437" s="31" t="s">
        <v>51</v>
      </c>
      <c r="E437" s="31" t="s">
        <v>173</v>
      </c>
      <c r="F437" s="31" t="s">
        <v>9</v>
      </c>
      <c r="G437" s="32">
        <f t="shared" si="164"/>
        <v>7650</v>
      </c>
      <c r="H437" s="32">
        <v>7650</v>
      </c>
      <c r="I437" s="19">
        <f t="shared" si="153"/>
        <v>0</v>
      </c>
    </row>
    <row r="438" spans="1:9" s="20" customFormat="1" ht="25.5">
      <c r="A438" s="29" t="s">
        <v>363</v>
      </c>
      <c r="B438" s="30" t="s">
        <v>361</v>
      </c>
      <c r="C438" s="31" t="s">
        <v>11</v>
      </c>
      <c r="D438" s="31" t="s">
        <v>51</v>
      </c>
      <c r="E438" s="31" t="s">
        <v>364</v>
      </c>
      <c r="F438" s="31" t="s">
        <v>9</v>
      </c>
      <c r="G438" s="32">
        <f t="shared" si="164"/>
        <v>7650</v>
      </c>
      <c r="H438" s="32">
        <v>7650</v>
      </c>
      <c r="I438" s="19">
        <f t="shared" si="153"/>
        <v>0</v>
      </c>
    </row>
    <row r="439" spans="1:9" s="20" customFormat="1" ht="25.5">
      <c r="A439" s="29" t="s">
        <v>365</v>
      </c>
      <c r="B439" s="30" t="s">
        <v>361</v>
      </c>
      <c r="C439" s="31" t="s">
        <v>11</v>
      </c>
      <c r="D439" s="31" t="s">
        <v>51</v>
      </c>
      <c r="E439" s="31" t="s">
        <v>366</v>
      </c>
      <c r="F439" s="31" t="s">
        <v>9</v>
      </c>
      <c r="G439" s="32">
        <f t="shared" si="164"/>
        <v>7650</v>
      </c>
      <c r="H439" s="32">
        <v>7650</v>
      </c>
      <c r="I439" s="19">
        <f t="shared" si="153"/>
        <v>0</v>
      </c>
    </row>
    <row r="440" spans="1:9" s="20" customFormat="1" ht="25.5">
      <c r="A440" s="29" t="s">
        <v>28</v>
      </c>
      <c r="B440" s="30" t="s">
        <v>361</v>
      </c>
      <c r="C440" s="31" t="s">
        <v>11</v>
      </c>
      <c r="D440" s="31" t="s">
        <v>51</v>
      </c>
      <c r="E440" s="31" t="s">
        <v>366</v>
      </c>
      <c r="F440" s="31" t="s">
        <v>29</v>
      </c>
      <c r="G440" s="32">
        <f t="shared" si="164"/>
        <v>7650</v>
      </c>
      <c r="H440" s="32">
        <v>7650</v>
      </c>
      <c r="I440" s="19">
        <f t="shared" si="153"/>
        <v>0</v>
      </c>
    </row>
    <row r="441" spans="1:9" s="20" customFormat="1">
      <c r="A441" s="33" t="s">
        <v>30</v>
      </c>
      <c r="B441" s="30" t="s">
        <v>361</v>
      </c>
      <c r="C441" s="31" t="s">
        <v>11</v>
      </c>
      <c r="D441" s="31" t="s">
        <v>51</v>
      </c>
      <c r="E441" s="31" t="s">
        <v>366</v>
      </c>
      <c r="F441" s="31" t="s">
        <v>31</v>
      </c>
      <c r="G441" s="32">
        <v>7650</v>
      </c>
      <c r="H441" s="32">
        <v>7650</v>
      </c>
      <c r="I441" s="19">
        <f t="shared" si="153"/>
        <v>0</v>
      </c>
    </row>
    <row r="442" spans="1:9" s="20" customFormat="1" ht="25.5">
      <c r="A442" s="29" t="s">
        <v>367</v>
      </c>
      <c r="B442" s="30" t="s">
        <v>361</v>
      </c>
      <c r="C442" s="31" t="s">
        <v>11</v>
      </c>
      <c r="D442" s="31" t="s">
        <v>51</v>
      </c>
      <c r="E442" s="31" t="s">
        <v>368</v>
      </c>
      <c r="F442" s="31" t="s">
        <v>9</v>
      </c>
      <c r="G442" s="32">
        <f>G443+G456</f>
        <v>33165300</v>
      </c>
      <c r="H442" s="32">
        <v>33165300</v>
      </c>
      <c r="I442" s="19">
        <f t="shared" si="153"/>
        <v>0</v>
      </c>
    </row>
    <row r="443" spans="1:9" s="20" customFormat="1" ht="38.25">
      <c r="A443" s="29" t="s">
        <v>369</v>
      </c>
      <c r="B443" s="30" t="s">
        <v>361</v>
      </c>
      <c r="C443" s="31" t="s">
        <v>11</v>
      </c>
      <c r="D443" s="31" t="s">
        <v>51</v>
      </c>
      <c r="E443" s="31" t="s">
        <v>370</v>
      </c>
      <c r="F443" s="31" t="s">
        <v>9</v>
      </c>
      <c r="G443" s="32">
        <f>G444+G452</f>
        <v>30452700</v>
      </c>
      <c r="H443" s="32">
        <v>30452700</v>
      </c>
      <c r="I443" s="19">
        <f t="shared" si="153"/>
        <v>0</v>
      </c>
    </row>
    <row r="444" spans="1:9" s="20" customFormat="1" ht="25.5">
      <c r="A444" s="29" t="s">
        <v>18</v>
      </c>
      <c r="B444" s="30" t="s">
        <v>361</v>
      </c>
      <c r="C444" s="31" t="s">
        <v>11</v>
      </c>
      <c r="D444" s="31" t="s">
        <v>51</v>
      </c>
      <c r="E444" s="31" t="s">
        <v>371</v>
      </c>
      <c r="F444" s="31" t="s">
        <v>9</v>
      </c>
      <c r="G444" s="32">
        <f t="shared" ref="G444" si="165">G445+G448+G450</f>
        <v>3961400</v>
      </c>
      <c r="H444" s="32">
        <v>3961400</v>
      </c>
      <c r="I444" s="19">
        <f t="shared" si="153"/>
        <v>0</v>
      </c>
    </row>
    <row r="445" spans="1:9" s="20" customFormat="1" ht="25.5">
      <c r="A445" s="33" t="s">
        <v>20</v>
      </c>
      <c r="B445" s="30" t="s">
        <v>361</v>
      </c>
      <c r="C445" s="31" t="s">
        <v>11</v>
      </c>
      <c r="D445" s="31" t="s">
        <v>51</v>
      </c>
      <c r="E445" s="31" t="s">
        <v>371</v>
      </c>
      <c r="F445" s="31" t="s">
        <v>21</v>
      </c>
      <c r="G445" s="32">
        <f t="shared" ref="G445" si="166">SUM(G446:G447)</f>
        <v>756230</v>
      </c>
      <c r="H445" s="32">
        <v>756230</v>
      </c>
      <c r="I445" s="19">
        <f t="shared" si="153"/>
        <v>0</v>
      </c>
    </row>
    <row r="446" spans="1:9" s="34" customFormat="1" ht="25.5">
      <c r="A446" s="33" t="s">
        <v>22</v>
      </c>
      <c r="B446" s="30" t="s">
        <v>361</v>
      </c>
      <c r="C446" s="31" t="s">
        <v>11</v>
      </c>
      <c r="D446" s="31" t="s">
        <v>51</v>
      </c>
      <c r="E446" s="31" t="s">
        <v>371</v>
      </c>
      <c r="F446" s="31" t="s">
        <v>23</v>
      </c>
      <c r="G446" s="32">
        <v>583397.5</v>
      </c>
      <c r="H446" s="32">
        <v>583397.5</v>
      </c>
      <c r="I446" s="19">
        <f t="shared" si="153"/>
        <v>0</v>
      </c>
    </row>
    <row r="447" spans="1:9" s="34" customFormat="1" ht="38.25">
      <c r="A447" s="33" t="s">
        <v>26</v>
      </c>
      <c r="B447" s="30" t="s">
        <v>361</v>
      </c>
      <c r="C447" s="31" t="s">
        <v>11</v>
      </c>
      <c r="D447" s="31" t="s">
        <v>51</v>
      </c>
      <c r="E447" s="31" t="s">
        <v>371</v>
      </c>
      <c r="F447" s="31" t="s">
        <v>27</v>
      </c>
      <c r="G447" s="32">
        <v>172832.5</v>
      </c>
      <c r="H447" s="32">
        <v>172832.5</v>
      </c>
      <c r="I447" s="19">
        <f t="shared" si="153"/>
        <v>0</v>
      </c>
    </row>
    <row r="448" spans="1:9" s="20" customFormat="1" ht="25.5">
      <c r="A448" s="29" t="s">
        <v>28</v>
      </c>
      <c r="B448" s="30" t="s">
        <v>361</v>
      </c>
      <c r="C448" s="31" t="s">
        <v>11</v>
      </c>
      <c r="D448" s="31" t="s">
        <v>51</v>
      </c>
      <c r="E448" s="31" t="s">
        <v>371</v>
      </c>
      <c r="F448" s="31" t="s">
        <v>29</v>
      </c>
      <c r="G448" s="32">
        <f t="shared" ref="G448" si="167">G449</f>
        <v>3192210</v>
      </c>
      <c r="H448" s="32">
        <v>3192210</v>
      </c>
      <c r="I448" s="19">
        <f t="shared" si="153"/>
        <v>0</v>
      </c>
    </row>
    <row r="449" spans="1:9" s="20" customFormat="1">
      <c r="A449" s="33" t="s">
        <v>30</v>
      </c>
      <c r="B449" s="30" t="s">
        <v>361</v>
      </c>
      <c r="C449" s="31" t="s">
        <v>11</v>
      </c>
      <c r="D449" s="31" t="s">
        <v>51</v>
      </c>
      <c r="E449" s="31" t="s">
        <v>371</v>
      </c>
      <c r="F449" s="31" t="s">
        <v>31</v>
      </c>
      <c r="G449" s="32">
        <v>3192210</v>
      </c>
      <c r="H449" s="32">
        <v>3192210</v>
      </c>
      <c r="I449" s="19">
        <f t="shared" si="153"/>
        <v>0</v>
      </c>
    </row>
    <row r="450" spans="1:9" s="20" customFormat="1">
      <c r="A450" s="29" t="s">
        <v>32</v>
      </c>
      <c r="B450" s="30" t="s">
        <v>361</v>
      </c>
      <c r="C450" s="31" t="s">
        <v>11</v>
      </c>
      <c r="D450" s="31" t="s">
        <v>51</v>
      </c>
      <c r="E450" s="31" t="s">
        <v>371</v>
      </c>
      <c r="F450" s="31" t="s">
        <v>33</v>
      </c>
      <c r="G450" s="32">
        <f>SUM(G451:G451)</f>
        <v>12960</v>
      </c>
      <c r="H450" s="32">
        <v>12960</v>
      </c>
      <c r="I450" s="19">
        <f t="shared" si="153"/>
        <v>0</v>
      </c>
    </row>
    <row r="451" spans="1:9" s="34" customFormat="1">
      <c r="A451" s="33" t="s">
        <v>36</v>
      </c>
      <c r="B451" s="30" t="s">
        <v>361</v>
      </c>
      <c r="C451" s="31" t="s">
        <v>11</v>
      </c>
      <c r="D451" s="31" t="s">
        <v>51</v>
      </c>
      <c r="E451" s="31" t="s">
        <v>371</v>
      </c>
      <c r="F451" s="31" t="s">
        <v>37</v>
      </c>
      <c r="G451" s="32">
        <v>12960</v>
      </c>
      <c r="H451" s="32">
        <v>12960</v>
      </c>
      <c r="I451" s="19">
        <f t="shared" si="153"/>
        <v>0</v>
      </c>
    </row>
    <row r="452" spans="1:9" s="20" customFormat="1" ht="25.5">
      <c r="A452" s="29" t="s">
        <v>38</v>
      </c>
      <c r="B452" s="30" t="s">
        <v>361</v>
      </c>
      <c r="C452" s="31" t="s">
        <v>11</v>
      </c>
      <c r="D452" s="31" t="s">
        <v>51</v>
      </c>
      <c r="E452" s="31" t="s">
        <v>372</v>
      </c>
      <c r="F452" s="31" t="s">
        <v>9</v>
      </c>
      <c r="G452" s="32">
        <f t="shared" ref="G452" si="168">G453</f>
        <v>26491300</v>
      </c>
      <c r="H452" s="32">
        <v>26491300</v>
      </c>
      <c r="I452" s="19">
        <f t="shared" si="153"/>
        <v>0</v>
      </c>
    </row>
    <row r="453" spans="1:9" s="20" customFormat="1" ht="25.5">
      <c r="A453" s="33" t="s">
        <v>20</v>
      </c>
      <c r="B453" s="30" t="s">
        <v>361</v>
      </c>
      <c r="C453" s="31" t="s">
        <v>11</v>
      </c>
      <c r="D453" s="31" t="s">
        <v>51</v>
      </c>
      <c r="E453" s="31" t="s">
        <v>372</v>
      </c>
      <c r="F453" s="31" t="s">
        <v>21</v>
      </c>
      <c r="G453" s="32">
        <f t="shared" ref="G453" si="169">SUM(G454:G455)</f>
        <v>26491300</v>
      </c>
      <c r="H453" s="32">
        <v>26491300</v>
      </c>
      <c r="I453" s="19">
        <f t="shared" si="153"/>
        <v>0</v>
      </c>
    </row>
    <row r="454" spans="1:9" s="34" customFormat="1">
      <c r="A454" s="33" t="s">
        <v>40</v>
      </c>
      <c r="B454" s="30" t="s">
        <v>361</v>
      </c>
      <c r="C454" s="31" t="s">
        <v>11</v>
      </c>
      <c r="D454" s="31" t="s">
        <v>51</v>
      </c>
      <c r="E454" s="31" t="s">
        <v>372</v>
      </c>
      <c r="F454" s="31" t="s">
        <v>41</v>
      </c>
      <c r="G454" s="32">
        <v>20346643</v>
      </c>
      <c r="H454" s="32">
        <v>20346643</v>
      </c>
      <c r="I454" s="19">
        <f t="shared" si="153"/>
        <v>0</v>
      </c>
    </row>
    <row r="455" spans="1:9" s="34" customFormat="1" ht="38.25">
      <c r="A455" s="33" t="s">
        <v>26</v>
      </c>
      <c r="B455" s="30" t="s">
        <v>361</v>
      </c>
      <c r="C455" s="31" t="s">
        <v>11</v>
      </c>
      <c r="D455" s="31" t="s">
        <v>51</v>
      </c>
      <c r="E455" s="31" t="s">
        <v>372</v>
      </c>
      <c r="F455" s="31" t="s">
        <v>27</v>
      </c>
      <c r="G455" s="32">
        <v>6144657</v>
      </c>
      <c r="H455" s="32">
        <v>6144657</v>
      </c>
      <c r="I455" s="19">
        <f t="shared" si="153"/>
        <v>0</v>
      </c>
    </row>
    <row r="456" spans="1:9" s="20" customFormat="1">
      <c r="A456" s="29" t="s">
        <v>52</v>
      </c>
      <c r="B456" s="30" t="s">
        <v>361</v>
      </c>
      <c r="C456" s="31" t="s">
        <v>11</v>
      </c>
      <c r="D456" s="31" t="s">
        <v>51</v>
      </c>
      <c r="E456" s="31" t="s">
        <v>373</v>
      </c>
      <c r="F456" s="31" t="s">
        <v>9</v>
      </c>
      <c r="G456" s="32">
        <f t="shared" ref="G456:G458" si="170">G457</f>
        <v>2712600</v>
      </c>
      <c r="H456" s="32">
        <v>2712600</v>
      </c>
      <c r="I456" s="19">
        <f t="shared" si="153"/>
        <v>0</v>
      </c>
    </row>
    <row r="457" spans="1:9" s="20" customFormat="1" ht="38.25">
      <c r="A457" s="29" t="s">
        <v>374</v>
      </c>
      <c r="B457" s="30" t="s">
        <v>361</v>
      </c>
      <c r="C457" s="31" t="s">
        <v>11</v>
      </c>
      <c r="D457" s="31" t="s">
        <v>51</v>
      </c>
      <c r="E457" s="31" t="s">
        <v>375</v>
      </c>
      <c r="F457" s="31" t="s">
        <v>9</v>
      </c>
      <c r="G457" s="32">
        <f t="shared" si="170"/>
        <v>2712600</v>
      </c>
      <c r="H457" s="32">
        <v>2712600</v>
      </c>
      <c r="I457" s="19">
        <f t="shared" si="153"/>
        <v>0</v>
      </c>
    </row>
    <row r="458" spans="1:9" s="20" customFormat="1" ht="25.5">
      <c r="A458" s="29" t="s">
        <v>28</v>
      </c>
      <c r="B458" s="30" t="s">
        <v>361</v>
      </c>
      <c r="C458" s="31" t="s">
        <v>11</v>
      </c>
      <c r="D458" s="31" t="s">
        <v>51</v>
      </c>
      <c r="E458" s="31" t="s">
        <v>375</v>
      </c>
      <c r="F458" s="31" t="s">
        <v>29</v>
      </c>
      <c r="G458" s="32">
        <f t="shared" si="170"/>
        <v>2712600</v>
      </c>
      <c r="H458" s="32">
        <v>2712600</v>
      </c>
      <c r="I458" s="19">
        <f t="shared" si="153"/>
        <v>0</v>
      </c>
    </row>
    <row r="459" spans="1:9" s="20" customFormat="1">
      <c r="A459" s="33" t="s">
        <v>30</v>
      </c>
      <c r="B459" s="30" t="s">
        <v>361</v>
      </c>
      <c r="C459" s="31" t="s">
        <v>11</v>
      </c>
      <c r="D459" s="31" t="s">
        <v>51</v>
      </c>
      <c r="E459" s="31" t="s">
        <v>375</v>
      </c>
      <c r="F459" s="31" t="s">
        <v>31</v>
      </c>
      <c r="G459" s="32">
        <v>2712600</v>
      </c>
      <c r="H459" s="32">
        <v>2712600</v>
      </c>
      <c r="I459" s="19">
        <f t="shared" si="153"/>
        <v>0</v>
      </c>
    </row>
    <row r="460" spans="1:9" s="20" customFormat="1">
      <c r="A460" s="21" t="s">
        <v>241</v>
      </c>
      <c r="B460" s="22" t="s">
        <v>361</v>
      </c>
      <c r="C460" s="23" t="s">
        <v>242</v>
      </c>
      <c r="D460" s="23" t="s">
        <v>7</v>
      </c>
      <c r="E460" s="23" t="s">
        <v>8</v>
      </c>
      <c r="F460" s="23" t="s">
        <v>9</v>
      </c>
      <c r="G460" s="24">
        <f t="shared" ref="G460:G466" si="171">G461</f>
        <v>1096200</v>
      </c>
      <c r="H460" s="24">
        <v>1096200</v>
      </c>
      <c r="I460" s="19">
        <f t="shared" si="153"/>
        <v>0</v>
      </c>
    </row>
    <row r="461" spans="1:9" s="20" customFormat="1">
      <c r="A461" s="25" t="s">
        <v>243</v>
      </c>
      <c r="B461" s="26" t="s">
        <v>361</v>
      </c>
      <c r="C461" s="27" t="s">
        <v>242</v>
      </c>
      <c r="D461" s="27" t="s">
        <v>11</v>
      </c>
      <c r="E461" s="27" t="s">
        <v>8</v>
      </c>
      <c r="F461" s="27" t="s">
        <v>9</v>
      </c>
      <c r="G461" s="28">
        <f t="shared" si="171"/>
        <v>1096200</v>
      </c>
      <c r="H461" s="28">
        <v>1096200</v>
      </c>
      <c r="I461" s="19">
        <f t="shared" si="153"/>
        <v>0</v>
      </c>
    </row>
    <row r="462" spans="1:9" s="20" customFormat="1">
      <c r="A462" s="29" t="s">
        <v>244</v>
      </c>
      <c r="B462" s="37" t="s">
        <v>361</v>
      </c>
      <c r="C462" s="38" t="s">
        <v>242</v>
      </c>
      <c r="D462" s="38" t="s">
        <v>11</v>
      </c>
      <c r="E462" s="38" t="s">
        <v>245</v>
      </c>
      <c r="F462" s="38" t="s">
        <v>9</v>
      </c>
      <c r="G462" s="39">
        <f t="shared" si="171"/>
        <v>1096200</v>
      </c>
      <c r="H462" s="39">
        <v>1096200</v>
      </c>
      <c r="I462" s="19">
        <f t="shared" si="153"/>
        <v>0</v>
      </c>
    </row>
    <row r="463" spans="1:9" s="20" customFormat="1" ht="51">
      <c r="A463" s="29" t="s">
        <v>376</v>
      </c>
      <c r="B463" s="37" t="s">
        <v>361</v>
      </c>
      <c r="C463" s="38" t="s">
        <v>242</v>
      </c>
      <c r="D463" s="38" t="s">
        <v>11</v>
      </c>
      <c r="E463" s="38" t="s">
        <v>247</v>
      </c>
      <c r="F463" s="38" t="s">
        <v>9</v>
      </c>
      <c r="G463" s="39">
        <f t="shared" si="171"/>
        <v>1096200</v>
      </c>
      <c r="H463" s="39">
        <v>1096200</v>
      </c>
      <c r="I463" s="19">
        <f t="shared" si="153"/>
        <v>0</v>
      </c>
    </row>
    <row r="464" spans="1:9" s="20" customFormat="1" ht="63.75">
      <c r="A464" s="29" t="s">
        <v>248</v>
      </c>
      <c r="B464" s="37" t="s">
        <v>361</v>
      </c>
      <c r="C464" s="38" t="s">
        <v>242</v>
      </c>
      <c r="D464" s="38" t="s">
        <v>11</v>
      </c>
      <c r="E464" s="38" t="s">
        <v>249</v>
      </c>
      <c r="F464" s="38" t="s">
        <v>9</v>
      </c>
      <c r="G464" s="39">
        <f t="shared" si="171"/>
        <v>1096200</v>
      </c>
      <c r="H464" s="39">
        <v>1096200</v>
      </c>
      <c r="I464" s="19">
        <f t="shared" si="153"/>
        <v>0</v>
      </c>
    </row>
    <row r="465" spans="1:9" s="20" customFormat="1" ht="25.5">
      <c r="A465" s="29" t="s">
        <v>250</v>
      </c>
      <c r="B465" s="37" t="s">
        <v>361</v>
      </c>
      <c r="C465" s="38" t="s">
        <v>242</v>
      </c>
      <c r="D465" s="38" t="s">
        <v>11</v>
      </c>
      <c r="E465" s="38" t="s">
        <v>251</v>
      </c>
      <c r="F465" s="38" t="s">
        <v>9</v>
      </c>
      <c r="G465" s="39">
        <f t="shared" si="171"/>
        <v>1096200</v>
      </c>
      <c r="H465" s="39">
        <v>1096200</v>
      </c>
      <c r="I465" s="19">
        <f t="shared" si="153"/>
        <v>0</v>
      </c>
    </row>
    <row r="466" spans="1:9" s="20" customFormat="1" ht="25.5">
      <c r="A466" s="29" t="s">
        <v>28</v>
      </c>
      <c r="B466" s="37" t="s">
        <v>361</v>
      </c>
      <c r="C466" s="38" t="s">
        <v>242</v>
      </c>
      <c r="D466" s="38" t="s">
        <v>11</v>
      </c>
      <c r="E466" s="38" t="s">
        <v>251</v>
      </c>
      <c r="F466" s="38" t="s">
        <v>29</v>
      </c>
      <c r="G466" s="32">
        <f t="shared" si="171"/>
        <v>1096200</v>
      </c>
      <c r="H466" s="32">
        <v>1096200</v>
      </c>
      <c r="I466" s="19">
        <f t="shared" si="153"/>
        <v>0</v>
      </c>
    </row>
    <row r="467" spans="1:9" s="20" customFormat="1">
      <c r="A467" s="33" t="s">
        <v>30</v>
      </c>
      <c r="B467" s="37" t="s">
        <v>361</v>
      </c>
      <c r="C467" s="38" t="s">
        <v>242</v>
      </c>
      <c r="D467" s="38" t="s">
        <v>11</v>
      </c>
      <c r="E467" s="38" t="s">
        <v>251</v>
      </c>
      <c r="F467" s="38" t="s">
        <v>31</v>
      </c>
      <c r="G467" s="32">
        <v>1096200</v>
      </c>
      <c r="H467" s="32">
        <v>1096200</v>
      </c>
      <c r="I467" s="19">
        <f t="shared" si="153"/>
        <v>0</v>
      </c>
    </row>
    <row r="468" spans="1:9" s="49" customFormat="1">
      <c r="A468" s="21" t="s">
        <v>311</v>
      </c>
      <c r="B468" s="22" t="s">
        <v>361</v>
      </c>
      <c r="C468" s="23" t="s">
        <v>312</v>
      </c>
      <c r="D468" s="23" t="s">
        <v>7</v>
      </c>
      <c r="E468" s="23" t="s">
        <v>8</v>
      </c>
      <c r="F468" s="23" t="s">
        <v>9</v>
      </c>
      <c r="G468" s="24">
        <f t="shared" ref="G468:G474" si="172">G469</f>
        <v>3311810</v>
      </c>
      <c r="H468" s="24">
        <v>3311810</v>
      </c>
      <c r="I468" s="19">
        <f t="shared" si="153"/>
        <v>0</v>
      </c>
    </row>
    <row r="469" spans="1:9" s="34" customFormat="1">
      <c r="A469" s="25" t="s">
        <v>313</v>
      </c>
      <c r="B469" s="26" t="s">
        <v>361</v>
      </c>
      <c r="C469" s="27" t="s">
        <v>312</v>
      </c>
      <c r="D469" s="27" t="s">
        <v>13</v>
      </c>
      <c r="E469" s="27" t="s">
        <v>8</v>
      </c>
      <c r="F469" s="27" t="s">
        <v>9</v>
      </c>
      <c r="G469" s="28">
        <f t="shared" si="172"/>
        <v>3311810</v>
      </c>
      <c r="H469" s="28">
        <v>3311810</v>
      </c>
      <c r="I469" s="19">
        <f t="shared" ref="I469:I532" si="173">G469-H469</f>
        <v>0</v>
      </c>
    </row>
    <row r="470" spans="1:9" s="20" customFormat="1" ht="25.5">
      <c r="A470" s="42" t="s">
        <v>377</v>
      </c>
      <c r="B470" s="30" t="s">
        <v>361</v>
      </c>
      <c r="C470" s="31" t="s">
        <v>312</v>
      </c>
      <c r="D470" s="31" t="s">
        <v>13</v>
      </c>
      <c r="E470" s="31" t="s">
        <v>378</v>
      </c>
      <c r="F470" s="31" t="s">
        <v>9</v>
      </c>
      <c r="G470" s="32">
        <f t="shared" si="172"/>
        <v>3311810</v>
      </c>
      <c r="H470" s="32">
        <v>3311810</v>
      </c>
      <c r="I470" s="19">
        <f t="shared" si="173"/>
        <v>0</v>
      </c>
    </row>
    <row r="471" spans="1:9" s="20" customFormat="1" ht="38.25">
      <c r="A471" s="42" t="s">
        <v>379</v>
      </c>
      <c r="B471" s="30" t="s">
        <v>361</v>
      </c>
      <c r="C471" s="31" t="s">
        <v>312</v>
      </c>
      <c r="D471" s="31" t="s">
        <v>13</v>
      </c>
      <c r="E471" s="31" t="s">
        <v>380</v>
      </c>
      <c r="F471" s="31" t="s">
        <v>9</v>
      </c>
      <c r="G471" s="32">
        <f t="shared" si="172"/>
        <v>3311810</v>
      </c>
      <c r="H471" s="32">
        <v>3311810</v>
      </c>
      <c r="I471" s="19">
        <f t="shared" si="173"/>
        <v>0</v>
      </c>
    </row>
    <row r="472" spans="1:9" s="20" customFormat="1" ht="38.25">
      <c r="A472" s="29" t="s">
        <v>381</v>
      </c>
      <c r="B472" s="30" t="s">
        <v>361</v>
      </c>
      <c r="C472" s="31" t="s">
        <v>312</v>
      </c>
      <c r="D472" s="31" t="s">
        <v>13</v>
      </c>
      <c r="E472" s="31" t="s">
        <v>382</v>
      </c>
      <c r="F472" s="31" t="s">
        <v>9</v>
      </c>
      <c r="G472" s="32">
        <f t="shared" si="172"/>
        <v>3311810</v>
      </c>
      <c r="H472" s="32">
        <v>3311810</v>
      </c>
      <c r="I472" s="19">
        <f t="shared" si="173"/>
        <v>0</v>
      </c>
    </row>
    <row r="473" spans="1:9" s="20" customFormat="1" ht="25.5">
      <c r="A473" s="29" t="s">
        <v>383</v>
      </c>
      <c r="B473" s="30" t="s">
        <v>361</v>
      </c>
      <c r="C473" s="31" t="s">
        <v>312</v>
      </c>
      <c r="D473" s="31" t="s">
        <v>13</v>
      </c>
      <c r="E473" s="31" t="s">
        <v>384</v>
      </c>
      <c r="F473" s="31" t="s">
        <v>9</v>
      </c>
      <c r="G473" s="32">
        <f t="shared" si="172"/>
        <v>3311810</v>
      </c>
      <c r="H473" s="32">
        <v>3311810</v>
      </c>
      <c r="I473" s="19">
        <f t="shared" si="173"/>
        <v>0</v>
      </c>
    </row>
    <row r="474" spans="1:9" s="20" customFormat="1" ht="38.25">
      <c r="A474" s="36" t="s">
        <v>209</v>
      </c>
      <c r="B474" s="30" t="s">
        <v>361</v>
      </c>
      <c r="C474" s="31" t="s">
        <v>312</v>
      </c>
      <c r="D474" s="31" t="s">
        <v>13</v>
      </c>
      <c r="E474" s="31" t="s">
        <v>384</v>
      </c>
      <c r="F474" s="31" t="s">
        <v>210</v>
      </c>
      <c r="G474" s="32">
        <f t="shared" si="172"/>
        <v>3311810</v>
      </c>
      <c r="H474" s="32">
        <v>3311810</v>
      </c>
      <c r="I474" s="19">
        <f t="shared" si="173"/>
        <v>0</v>
      </c>
    </row>
    <row r="475" spans="1:9" s="34" customFormat="1" ht="51">
      <c r="A475" s="33" t="s">
        <v>211</v>
      </c>
      <c r="B475" s="30" t="s">
        <v>361</v>
      </c>
      <c r="C475" s="31" t="s">
        <v>312</v>
      </c>
      <c r="D475" s="31" t="s">
        <v>13</v>
      </c>
      <c r="E475" s="31" t="s">
        <v>384</v>
      </c>
      <c r="F475" s="31" t="s">
        <v>212</v>
      </c>
      <c r="G475" s="32">
        <v>3311810</v>
      </c>
      <c r="H475" s="32">
        <v>3311810</v>
      </c>
      <c r="I475" s="19">
        <f t="shared" si="173"/>
        <v>0</v>
      </c>
    </row>
    <row r="476" spans="1:9" s="20" customFormat="1">
      <c r="A476" s="36"/>
      <c r="B476" s="30"/>
      <c r="C476" s="31"/>
      <c r="D476" s="31"/>
      <c r="E476" s="31"/>
      <c r="F476" s="31"/>
      <c r="G476" s="32"/>
      <c r="H476" s="32"/>
      <c r="I476" s="19">
        <f t="shared" si="173"/>
        <v>0</v>
      </c>
    </row>
    <row r="477" spans="1:9" s="6" customFormat="1">
      <c r="A477" s="16" t="s">
        <v>385</v>
      </c>
      <c r="B477" s="17" t="s">
        <v>386</v>
      </c>
      <c r="C477" s="18" t="s">
        <v>7</v>
      </c>
      <c r="D477" s="18" t="s">
        <v>7</v>
      </c>
      <c r="E477" s="18" t="s">
        <v>8</v>
      </c>
      <c r="F477" s="18" t="s">
        <v>9</v>
      </c>
      <c r="G477" s="19">
        <f>G478+G719</f>
        <v>4148702800</v>
      </c>
      <c r="H477" s="19">
        <v>4148702800</v>
      </c>
      <c r="I477" s="19">
        <f t="shared" si="173"/>
        <v>0</v>
      </c>
    </row>
    <row r="478" spans="1:9" s="6" customFormat="1">
      <c r="A478" s="21" t="s">
        <v>232</v>
      </c>
      <c r="B478" s="22" t="s">
        <v>386</v>
      </c>
      <c r="C478" s="23" t="s">
        <v>233</v>
      </c>
      <c r="D478" s="23" t="s">
        <v>7</v>
      </c>
      <c r="E478" s="23" t="s">
        <v>8</v>
      </c>
      <c r="F478" s="23" t="s">
        <v>9</v>
      </c>
      <c r="G478" s="24">
        <f>G479+G527+G648+G666+G606</f>
        <v>3989382020</v>
      </c>
      <c r="H478" s="24">
        <v>3989382020</v>
      </c>
      <c r="I478" s="19">
        <f t="shared" si="173"/>
        <v>0</v>
      </c>
    </row>
    <row r="479" spans="1:9" s="6" customFormat="1">
      <c r="A479" s="25" t="s">
        <v>387</v>
      </c>
      <c r="B479" s="26" t="s">
        <v>386</v>
      </c>
      <c r="C479" s="27" t="s">
        <v>233</v>
      </c>
      <c r="D479" s="27" t="s">
        <v>11</v>
      </c>
      <c r="E479" s="27" t="s">
        <v>8</v>
      </c>
      <c r="F479" s="27" t="s">
        <v>9</v>
      </c>
      <c r="G479" s="28">
        <f>G480+G513+G521+G507</f>
        <v>1738631556.1599998</v>
      </c>
      <c r="H479" s="28">
        <v>1738631556.1599998</v>
      </c>
      <c r="I479" s="19">
        <f t="shared" si="173"/>
        <v>0</v>
      </c>
    </row>
    <row r="480" spans="1:9" s="6" customFormat="1" ht="25.5">
      <c r="A480" s="29" t="s">
        <v>388</v>
      </c>
      <c r="B480" s="30" t="s">
        <v>386</v>
      </c>
      <c r="C480" s="31" t="s">
        <v>233</v>
      </c>
      <c r="D480" s="31" t="s">
        <v>11</v>
      </c>
      <c r="E480" s="31" t="s">
        <v>389</v>
      </c>
      <c r="F480" s="31" t="s">
        <v>9</v>
      </c>
      <c r="G480" s="32">
        <f t="shared" ref="G480" si="174">G481</f>
        <v>1715993255.8599999</v>
      </c>
      <c r="H480" s="32">
        <v>1715993255.8599999</v>
      </c>
      <c r="I480" s="19">
        <f t="shared" si="173"/>
        <v>0</v>
      </c>
    </row>
    <row r="481" spans="1:9" s="6" customFormat="1" ht="25.5">
      <c r="A481" s="29" t="s">
        <v>390</v>
      </c>
      <c r="B481" s="30" t="s">
        <v>386</v>
      </c>
      <c r="C481" s="31" t="s">
        <v>233</v>
      </c>
      <c r="D481" s="31" t="s">
        <v>11</v>
      </c>
      <c r="E481" s="31" t="s">
        <v>391</v>
      </c>
      <c r="F481" s="31" t="s">
        <v>9</v>
      </c>
      <c r="G481" s="32">
        <f>G482+G497</f>
        <v>1715993255.8599999</v>
      </c>
      <c r="H481" s="32">
        <v>1715993255.8599999</v>
      </c>
      <c r="I481" s="19">
        <f t="shared" si="173"/>
        <v>0</v>
      </c>
    </row>
    <row r="482" spans="1:9" s="6" customFormat="1" ht="25.5">
      <c r="A482" s="29" t="s">
        <v>392</v>
      </c>
      <c r="B482" s="30" t="s">
        <v>386</v>
      </c>
      <c r="C482" s="31" t="s">
        <v>233</v>
      </c>
      <c r="D482" s="31" t="s">
        <v>11</v>
      </c>
      <c r="E482" s="31" t="s">
        <v>393</v>
      </c>
      <c r="F482" s="31" t="s">
        <v>9</v>
      </c>
      <c r="G482" s="32">
        <f t="shared" ref="G482" si="175">G483+G490</f>
        <v>1674957350</v>
      </c>
      <c r="H482" s="32">
        <v>1674957350</v>
      </c>
      <c r="I482" s="19">
        <f t="shared" si="173"/>
        <v>0</v>
      </c>
    </row>
    <row r="483" spans="1:9" s="6" customFormat="1" ht="25.5">
      <c r="A483" s="29" t="s">
        <v>136</v>
      </c>
      <c r="B483" s="30" t="s">
        <v>386</v>
      </c>
      <c r="C483" s="31" t="s">
        <v>233</v>
      </c>
      <c r="D483" s="31" t="s">
        <v>11</v>
      </c>
      <c r="E483" s="31" t="s">
        <v>394</v>
      </c>
      <c r="F483" s="31" t="s">
        <v>9</v>
      </c>
      <c r="G483" s="32">
        <f t="shared" ref="G483" si="176">G484+G487</f>
        <v>850262690</v>
      </c>
      <c r="H483" s="32">
        <v>850262690</v>
      </c>
      <c r="I483" s="19">
        <f t="shared" si="173"/>
        <v>0</v>
      </c>
    </row>
    <row r="484" spans="1:9" s="6" customFormat="1">
      <c r="A484" s="29" t="s">
        <v>395</v>
      </c>
      <c r="B484" s="30" t="s">
        <v>386</v>
      </c>
      <c r="C484" s="31" t="s">
        <v>233</v>
      </c>
      <c r="D484" s="31" t="s">
        <v>11</v>
      </c>
      <c r="E484" s="31" t="s">
        <v>394</v>
      </c>
      <c r="F484" s="31" t="s">
        <v>396</v>
      </c>
      <c r="G484" s="32">
        <f>G485+G486</f>
        <v>816444790</v>
      </c>
      <c r="H484" s="32">
        <v>816444790</v>
      </c>
      <c r="I484" s="19">
        <f t="shared" si="173"/>
        <v>0</v>
      </c>
    </row>
    <row r="485" spans="1:9" s="6" customFormat="1" ht="38.25">
      <c r="A485" s="29" t="s">
        <v>397</v>
      </c>
      <c r="B485" s="30" t="s">
        <v>386</v>
      </c>
      <c r="C485" s="31" t="s">
        <v>233</v>
      </c>
      <c r="D485" s="31" t="s">
        <v>11</v>
      </c>
      <c r="E485" s="31" t="s">
        <v>394</v>
      </c>
      <c r="F485" s="31" t="s">
        <v>398</v>
      </c>
      <c r="G485" s="32">
        <v>813133190</v>
      </c>
      <c r="H485" s="32">
        <v>813133190</v>
      </c>
      <c r="I485" s="19">
        <f t="shared" si="173"/>
        <v>0</v>
      </c>
    </row>
    <row r="486" spans="1:9" s="6" customFormat="1">
      <c r="A486" s="29" t="s">
        <v>399</v>
      </c>
      <c r="B486" s="30" t="s">
        <v>386</v>
      </c>
      <c r="C486" s="31" t="s">
        <v>233</v>
      </c>
      <c r="D486" s="31" t="s">
        <v>11</v>
      </c>
      <c r="E486" s="31" t="s">
        <v>394</v>
      </c>
      <c r="F486" s="31" t="s">
        <v>400</v>
      </c>
      <c r="G486" s="32">
        <v>3311600</v>
      </c>
      <c r="H486" s="32">
        <v>3311600</v>
      </c>
      <c r="I486" s="19">
        <f t="shared" si="173"/>
        <v>0</v>
      </c>
    </row>
    <row r="487" spans="1:9" s="6" customFormat="1">
      <c r="A487" s="29" t="s">
        <v>401</v>
      </c>
      <c r="B487" s="30" t="s">
        <v>386</v>
      </c>
      <c r="C487" s="31" t="s">
        <v>233</v>
      </c>
      <c r="D487" s="31" t="s">
        <v>11</v>
      </c>
      <c r="E487" s="31" t="s">
        <v>394</v>
      </c>
      <c r="F487" s="31" t="s">
        <v>402</v>
      </c>
      <c r="G487" s="32">
        <f>G488+G489</f>
        <v>33817900</v>
      </c>
      <c r="H487" s="32">
        <v>33817900</v>
      </c>
      <c r="I487" s="19">
        <f t="shared" si="173"/>
        <v>0</v>
      </c>
    </row>
    <row r="488" spans="1:9" s="6" customFormat="1" ht="38.25">
      <c r="A488" s="29" t="s">
        <v>403</v>
      </c>
      <c r="B488" s="30" t="s">
        <v>386</v>
      </c>
      <c r="C488" s="31" t="s">
        <v>233</v>
      </c>
      <c r="D488" s="31" t="s">
        <v>11</v>
      </c>
      <c r="E488" s="31" t="s">
        <v>394</v>
      </c>
      <c r="F488" s="31" t="s">
        <v>404</v>
      </c>
      <c r="G488" s="32">
        <v>33767900</v>
      </c>
      <c r="H488" s="32">
        <v>33767900</v>
      </c>
      <c r="I488" s="19">
        <f t="shared" si="173"/>
        <v>0</v>
      </c>
    </row>
    <row r="489" spans="1:9" s="6" customFormat="1">
      <c r="A489" s="29" t="s">
        <v>405</v>
      </c>
      <c r="B489" s="30" t="s">
        <v>386</v>
      </c>
      <c r="C489" s="31" t="s">
        <v>233</v>
      </c>
      <c r="D489" s="31" t="s">
        <v>11</v>
      </c>
      <c r="E489" s="31" t="s">
        <v>394</v>
      </c>
      <c r="F489" s="31" t="s">
        <v>406</v>
      </c>
      <c r="G489" s="32">
        <v>50000</v>
      </c>
      <c r="H489" s="32">
        <v>50000</v>
      </c>
      <c r="I489" s="19">
        <f t="shared" si="173"/>
        <v>0</v>
      </c>
    </row>
    <row r="490" spans="1:9" s="6" customFormat="1" ht="76.5">
      <c r="A490" s="29" t="s">
        <v>407</v>
      </c>
      <c r="B490" s="30" t="s">
        <v>386</v>
      </c>
      <c r="C490" s="31" t="s">
        <v>233</v>
      </c>
      <c r="D490" s="31" t="s">
        <v>11</v>
      </c>
      <c r="E490" s="31" t="s">
        <v>408</v>
      </c>
      <c r="F490" s="31" t="s">
        <v>9</v>
      </c>
      <c r="G490" s="32">
        <f>G491+G493+G495</f>
        <v>824694660</v>
      </c>
      <c r="H490" s="32">
        <v>824694660</v>
      </c>
      <c r="I490" s="19">
        <f t="shared" si="173"/>
        <v>0</v>
      </c>
    </row>
    <row r="491" spans="1:9" s="6" customFormat="1">
      <c r="A491" s="29" t="s">
        <v>395</v>
      </c>
      <c r="B491" s="30" t="s">
        <v>386</v>
      </c>
      <c r="C491" s="31" t="s">
        <v>233</v>
      </c>
      <c r="D491" s="31" t="s">
        <v>11</v>
      </c>
      <c r="E491" s="31" t="s">
        <v>408</v>
      </c>
      <c r="F491" s="31" t="s">
        <v>396</v>
      </c>
      <c r="G491" s="32">
        <f>G492</f>
        <v>784816790</v>
      </c>
      <c r="H491" s="32">
        <v>784816790</v>
      </c>
      <c r="I491" s="19">
        <f t="shared" si="173"/>
        <v>0</v>
      </c>
    </row>
    <row r="492" spans="1:9" s="50" customFormat="1" ht="38.25">
      <c r="A492" s="29" t="s">
        <v>397</v>
      </c>
      <c r="B492" s="30" t="s">
        <v>386</v>
      </c>
      <c r="C492" s="31" t="s">
        <v>233</v>
      </c>
      <c r="D492" s="31" t="s">
        <v>11</v>
      </c>
      <c r="E492" s="31" t="s">
        <v>408</v>
      </c>
      <c r="F492" s="31" t="s">
        <v>398</v>
      </c>
      <c r="G492" s="32">
        <v>784816790</v>
      </c>
      <c r="H492" s="32">
        <v>784816790</v>
      </c>
      <c r="I492" s="19">
        <f t="shared" si="173"/>
        <v>0</v>
      </c>
    </row>
    <row r="493" spans="1:9" s="6" customFormat="1">
      <c r="A493" s="29" t="s">
        <v>401</v>
      </c>
      <c r="B493" s="30" t="s">
        <v>386</v>
      </c>
      <c r="C493" s="31" t="s">
        <v>233</v>
      </c>
      <c r="D493" s="31" t="s">
        <v>11</v>
      </c>
      <c r="E493" s="31" t="s">
        <v>408</v>
      </c>
      <c r="F493" s="31" t="s">
        <v>402</v>
      </c>
      <c r="G493" s="32">
        <f>G494</f>
        <v>35512090</v>
      </c>
      <c r="H493" s="32">
        <v>35512090</v>
      </c>
      <c r="I493" s="19">
        <f t="shared" si="173"/>
        <v>0</v>
      </c>
    </row>
    <row r="494" spans="1:9" s="50" customFormat="1" ht="38.25">
      <c r="A494" s="29" t="s">
        <v>403</v>
      </c>
      <c r="B494" s="30" t="s">
        <v>386</v>
      </c>
      <c r="C494" s="31" t="s">
        <v>233</v>
      </c>
      <c r="D494" s="31" t="s">
        <v>11</v>
      </c>
      <c r="E494" s="31" t="s">
        <v>408</v>
      </c>
      <c r="F494" s="31" t="s">
        <v>404</v>
      </c>
      <c r="G494" s="32">
        <v>35512090</v>
      </c>
      <c r="H494" s="32">
        <v>35512090</v>
      </c>
      <c r="I494" s="19">
        <f t="shared" si="173"/>
        <v>0</v>
      </c>
    </row>
    <row r="495" spans="1:9" s="6" customFormat="1" ht="25.5">
      <c r="A495" s="29" t="s">
        <v>188</v>
      </c>
      <c r="B495" s="30" t="s">
        <v>386</v>
      </c>
      <c r="C495" s="31" t="s">
        <v>233</v>
      </c>
      <c r="D495" s="31" t="s">
        <v>11</v>
      </c>
      <c r="E495" s="31" t="s">
        <v>408</v>
      </c>
      <c r="F495" s="31" t="s">
        <v>189</v>
      </c>
      <c r="G495" s="32">
        <f t="shared" ref="G495" si="177">G496</f>
        <v>4365780</v>
      </c>
      <c r="H495" s="32">
        <v>4365780</v>
      </c>
      <c r="I495" s="19">
        <f t="shared" si="173"/>
        <v>0</v>
      </c>
    </row>
    <row r="496" spans="1:9" s="50" customFormat="1" ht="25.5">
      <c r="A496" s="33" t="s">
        <v>409</v>
      </c>
      <c r="B496" s="30" t="s">
        <v>386</v>
      </c>
      <c r="C496" s="31" t="s">
        <v>233</v>
      </c>
      <c r="D496" s="31" t="s">
        <v>11</v>
      </c>
      <c r="E496" s="31" t="s">
        <v>408</v>
      </c>
      <c r="F496" s="31" t="s">
        <v>410</v>
      </c>
      <c r="G496" s="32">
        <v>4365780</v>
      </c>
      <c r="H496" s="32">
        <v>4365780</v>
      </c>
      <c r="I496" s="19">
        <f t="shared" si="173"/>
        <v>0</v>
      </c>
    </row>
    <row r="497" spans="1:9" s="6" customFormat="1" ht="51">
      <c r="A497" s="29" t="s">
        <v>411</v>
      </c>
      <c r="B497" s="30" t="s">
        <v>386</v>
      </c>
      <c r="C497" s="31" t="s">
        <v>233</v>
      </c>
      <c r="D497" s="31" t="s">
        <v>11</v>
      </c>
      <c r="E497" s="31" t="s">
        <v>412</v>
      </c>
      <c r="F497" s="31" t="s">
        <v>9</v>
      </c>
      <c r="G497" s="32">
        <f t="shared" ref="G497" si="178">G498+G501</f>
        <v>41035905.859999999</v>
      </c>
      <c r="H497" s="32">
        <v>41035905.859999999</v>
      </c>
      <c r="I497" s="19">
        <f t="shared" si="173"/>
        <v>0</v>
      </c>
    </row>
    <row r="498" spans="1:9" s="6" customFormat="1" ht="25.5">
      <c r="A498" s="29" t="s">
        <v>136</v>
      </c>
      <c r="B498" s="30" t="s">
        <v>386</v>
      </c>
      <c r="C498" s="31" t="s">
        <v>233</v>
      </c>
      <c r="D498" s="31" t="s">
        <v>11</v>
      </c>
      <c r="E498" s="31" t="s">
        <v>413</v>
      </c>
      <c r="F498" s="31" t="s">
        <v>9</v>
      </c>
      <c r="G498" s="32">
        <f t="shared" ref="G498:G499" si="179">G499</f>
        <v>37621585.630000003</v>
      </c>
      <c r="H498" s="32">
        <v>37621585.630000003</v>
      </c>
      <c r="I498" s="19">
        <f t="shared" si="173"/>
        <v>0</v>
      </c>
    </row>
    <row r="499" spans="1:9" s="6" customFormat="1">
      <c r="A499" s="29" t="s">
        <v>395</v>
      </c>
      <c r="B499" s="30" t="s">
        <v>386</v>
      </c>
      <c r="C499" s="31" t="s">
        <v>233</v>
      </c>
      <c r="D499" s="31" t="s">
        <v>11</v>
      </c>
      <c r="E499" s="31" t="s">
        <v>413</v>
      </c>
      <c r="F499" s="31" t="s">
        <v>396</v>
      </c>
      <c r="G499" s="32">
        <f t="shared" si="179"/>
        <v>37621585.630000003</v>
      </c>
      <c r="H499" s="32">
        <v>37621585.630000003</v>
      </c>
      <c r="I499" s="19">
        <f t="shared" si="173"/>
        <v>0</v>
      </c>
    </row>
    <row r="500" spans="1:9" s="50" customFormat="1">
      <c r="A500" s="33" t="s">
        <v>399</v>
      </c>
      <c r="B500" s="30" t="s">
        <v>386</v>
      </c>
      <c r="C500" s="31" t="s">
        <v>233</v>
      </c>
      <c r="D500" s="31" t="s">
        <v>11</v>
      </c>
      <c r="E500" s="31" t="s">
        <v>413</v>
      </c>
      <c r="F500" s="31" t="s">
        <v>400</v>
      </c>
      <c r="G500" s="32">
        <v>37621585.630000003</v>
      </c>
      <c r="H500" s="32">
        <v>37621585.630000003</v>
      </c>
      <c r="I500" s="19">
        <f t="shared" si="173"/>
        <v>0</v>
      </c>
    </row>
    <row r="501" spans="1:9" s="6" customFormat="1" ht="25.5">
      <c r="A501" s="29" t="s">
        <v>414</v>
      </c>
      <c r="B501" s="30" t="s">
        <v>386</v>
      </c>
      <c r="C501" s="31" t="s">
        <v>233</v>
      </c>
      <c r="D501" s="31" t="s">
        <v>11</v>
      </c>
      <c r="E501" s="31" t="s">
        <v>415</v>
      </c>
      <c r="F501" s="31" t="s">
        <v>9</v>
      </c>
      <c r="G501" s="32">
        <f t="shared" ref="G501" si="180">G505</f>
        <v>3414320.23</v>
      </c>
      <c r="H501" s="32">
        <v>3414320.23</v>
      </c>
      <c r="I501" s="19">
        <f t="shared" si="173"/>
        <v>0</v>
      </c>
    </row>
    <row r="502" spans="1:9" s="6" customFormat="1">
      <c r="A502" s="29" t="s">
        <v>322</v>
      </c>
      <c r="B502" s="30"/>
      <c r="C502" s="31"/>
      <c r="D502" s="31"/>
      <c r="E502" s="31"/>
      <c r="F502" s="31"/>
      <c r="G502" s="32"/>
      <c r="H502" s="32"/>
      <c r="I502" s="19">
        <f t="shared" si="173"/>
        <v>0</v>
      </c>
    </row>
    <row r="503" spans="1:9" s="6" customFormat="1">
      <c r="A503" s="29" t="s">
        <v>323</v>
      </c>
      <c r="B503" s="30" t="s">
        <v>386</v>
      </c>
      <c r="C503" s="31" t="s">
        <v>233</v>
      </c>
      <c r="D503" s="31" t="s">
        <v>11</v>
      </c>
      <c r="E503" s="31" t="s">
        <v>415</v>
      </c>
      <c r="F503" s="31" t="s">
        <v>9</v>
      </c>
      <c r="G503" s="32">
        <v>290800.23</v>
      </c>
      <c r="H503" s="32">
        <v>290800.23</v>
      </c>
      <c r="I503" s="19">
        <f t="shared" si="173"/>
        <v>0</v>
      </c>
    </row>
    <row r="504" spans="1:9" s="6" customFormat="1">
      <c r="A504" s="29" t="s">
        <v>416</v>
      </c>
      <c r="B504" s="30" t="s">
        <v>386</v>
      </c>
      <c r="C504" s="31" t="s">
        <v>233</v>
      </c>
      <c r="D504" s="31" t="s">
        <v>11</v>
      </c>
      <c r="E504" s="31" t="s">
        <v>415</v>
      </c>
      <c r="F504" s="31" t="s">
        <v>9</v>
      </c>
      <c r="G504" s="32">
        <v>3123520</v>
      </c>
      <c r="H504" s="32">
        <v>3123520</v>
      </c>
      <c r="I504" s="19">
        <f t="shared" si="173"/>
        <v>0</v>
      </c>
    </row>
    <row r="505" spans="1:9" s="6" customFormat="1">
      <c r="A505" s="29" t="s">
        <v>395</v>
      </c>
      <c r="B505" s="30" t="s">
        <v>386</v>
      </c>
      <c r="C505" s="31" t="s">
        <v>233</v>
      </c>
      <c r="D505" s="31" t="s">
        <v>11</v>
      </c>
      <c r="E505" s="31" t="s">
        <v>415</v>
      </c>
      <c r="F505" s="31" t="s">
        <v>396</v>
      </c>
      <c r="G505" s="32">
        <f t="shared" ref="G505" si="181">G506</f>
        <v>3414320.23</v>
      </c>
      <c r="H505" s="32">
        <v>3414320.23</v>
      </c>
      <c r="I505" s="19">
        <f t="shared" si="173"/>
        <v>0</v>
      </c>
    </row>
    <row r="506" spans="1:9" s="50" customFormat="1">
      <c r="A506" s="33" t="s">
        <v>399</v>
      </c>
      <c r="B506" s="30" t="s">
        <v>386</v>
      </c>
      <c r="C506" s="31" t="s">
        <v>233</v>
      </c>
      <c r="D506" s="31" t="s">
        <v>11</v>
      </c>
      <c r="E506" s="31" t="s">
        <v>415</v>
      </c>
      <c r="F506" s="31" t="s">
        <v>400</v>
      </c>
      <c r="G506" s="32">
        <v>3414320.23</v>
      </c>
      <c r="H506" s="32">
        <v>3414320.23</v>
      </c>
      <c r="I506" s="19">
        <f t="shared" si="173"/>
        <v>0</v>
      </c>
    </row>
    <row r="507" spans="1:9" s="6" customFormat="1" ht="38.25">
      <c r="A507" s="29" t="s">
        <v>146</v>
      </c>
      <c r="B507" s="30" t="s">
        <v>386</v>
      </c>
      <c r="C507" s="31" t="s">
        <v>233</v>
      </c>
      <c r="D507" s="31" t="s">
        <v>11</v>
      </c>
      <c r="E507" s="31" t="s">
        <v>147</v>
      </c>
      <c r="F507" s="31" t="s">
        <v>9</v>
      </c>
      <c r="G507" s="32">
        <f t="shared" ref="G507:G511" si="182">G508</f>
        <v>17100377</v>
      </c>
      <c r="H507" s="32">
        <v>17100377</v>
      </c>
      <c r="I507" s="19">
        <f t="shared" si="173"/>
        <v>0</v>
      </c>
    </row>
    <row r="508" spans="1:9" s="6" customFormat="1" ht="38.25">
      <c r="A508" s="29" t="s">
        <v>148</v>
      </c>
      <c r="B508" s="30" t="s">
        <v>386</v>
      </c>
      <c r="C508" s="31" t="s">
        <v>233</v>
      </c>
      <c r="D508" s="31" t="s">
        <v>11</v>
      </c>
      <c r="E508" s="31" t="s">
        <v>149</v>
      </c>
      <c r="F508" s="31" t="s">
        <v>9</v>
      </c>
      <c r="G508" s="32">
        <f t="shared" si="182"/>
        <v>17100377</v>
      </c>
      <c r="H508" s="32">
        <v>17100377</v>
      </c>
      <c r="I508" s="19">
        <f t="shared" si="173"/>
        <v>0</v>
      </c>
    </row>
    <row r="509" spans="1:9" s="6" customFormat="1" ht="51">
      <c r="A509" s="42" t="s">
        <v>277</v>
      </c>
      <c r="B509" s="30" t="s">
        <v>386</v>
      </c>
      <c r="C509" s="31" t="s">
        <v>233</v>
      </c>
      <c r="D509" s="31" t="s">
        <v>11</v>
      </c>
      <c r="E509" s="31" t="s">
        <v>278</v>
      </c>
      <c r="F509" s="31" t="s">
        <v>9</v>
      </c>
      <c r="G509" s="32">
        <f t="shared" si="182"/>
        <v>17100377</v>
      </c>
      <c r="H509" s="32">
        <v>17100377</v>
      </c>
      <c r="I509" s="19">
        <f t="shared" si="173"/>
        <v>0</v>
      </c>
    </row>
    <row r="510" spans="1:9" s="6" customFormat="1" ht="25.5">
      <c r="A510" s="29" t="s">
        <v>152</v>
      </c>
      <c r="B510" s="30" t="s">
        <v>386</v>
      </c>
      <c r="C510" s="31" t="s">
        <v>233</v>
      </c>
      <c r="D510" s="31" t="s">
        <v>11</v>
      </c>
      <c r="E510" s="31" t="s">
        <v>279</v>
      </c>
      <c r="F510" s="31" t="s">
        <v>9</v>
      </c>
      <c r="G510" s="32">
        <f t="shared" si="182"/>
        <v>17100377</v>
      </c>
      <c r="H510" s="32">
        <v>17100377</v>
      </c>
      <c r="I510" s="19">
        <f t="shared" si="173"/>
        <v>0</v>
      </c>
    </row>
    <row r="511" spans="1:9" s="6" customFormat="1">
      <c r="A511" s="29" t="s">
        <v>395</v>
      </c>
      <c r="B511" s="30" t="s">
        <v>386</v>
      </c>
      <c r="C511" s="31" t="s">
        <v>233</v>
      </c>
      <c r="D511" s="31" t="s">
        <v>11</v>
      </c>
      <c r="E511" s="31" t="s">
        <v>279</v>
      </c>
      <c r="F511" s="31" t="s">
        <v>396</v>
      </c>
      <c r="G511" s="32">
        <f t="shared" si="182"/>
        <v>17100377</v>
      </c>
      <c r="H511" s="32">
        <v>17100377</v>
      </c>
      <c r="I511" s="19">
        <f t="shared" si="173"/>
        <v>0</v>
      </c>
    </row>
    <row r="512" spans="1:9" s="6" customFormat="1">
      <c r="A512" s="33" t="s">
        <v>399</v>
      </c>
      <c r="B512" s="30" t="s">
        <v>386</v>
      </c>
      <c r="C512" s="31" t="s">
        <v>233</v>
      </c>
      <c r="D512" s="31" t="s">
        <v>11</v>
      </c>
      <c r="E512" s="31" t="s">
        <v>279</v>
      </c>
      <c r="F512" s="31" t="s">
        <v>400</v>
      </c>
      <c r="G512" s="32">
        <v>17100377</v>
      </c>
      <c r="H512" s="32">
        <v>17100377</v>
      </c>
      <c r="I512" s="19">
        <f t="shared" si="173"/>
        <v>0</v>
      </c>
    </row>
    <row r="513" spans="1:9" s="6" customFormat="1" ht="63.75">
      <c r="A513" s="29" t="s">
        <v>417</v>
      </c>
      <c r="B513" s="30" t="s">
        <v>386</v>
      </c>
      <c r="C513" s="31" t="s">
        <v>233</v>
      </c>
      <c r="D513" s="31" t="s">
        <v>11</v>
      </c>
      <c r="E513" s="31" t="s">
        <v>418</v>
      </c>
      <c r="F513" s="31" t="s">
        <v>9</v>
      </c>
      <c r="G513" s="32">
        <f t="shared" ref="G513:G515" si="183">G514</f>
        <v>4126619</v>
      </c>
      <c r="H513" s="32">
        <v>4126619</v>
      </c>
      <c r="I513" s="19">
        <f t="shared" si="173"/>
        <v>0</v>
      </c>
    </row>
    <row r="514" spans="1:9" s="6" customFormat="1" ht="25.5">
      <c r="A514" s="29" t="s">
        <v>419</v>
      </c>
      <c r="B514" s="30" t="s">
        <v>386</v>
      </c>
      <c r="C514" s="31" t="s">
        <v>233</v>
      </c>
      <c r="D514" s="31" t="s">
        <v>11</v>
      </c>
      <c r="E514" s="31" t="s">
        <v>420</v>
      </c>
      <c r="F514" s="31" t="s">
        <v>9</v>
      </c>
      <c r="G514" s="32">
        <f t="shared" si="183"/>
        <v>4126619</v>
      </c>
      <c r="H514" s="32">
        <v>4126619</v>
      </c>
      <c r="I514" s="19">
        <f t="shared" si="173"/>
        <v>0</v>
      </c>
    </row>
    <row r="515" spans="1:9" s="6" customFormat="1" ht="25.5">
      <c r="A515" s="29" t="s">
        <v>421</v>
      </c>
      <c r="B515" s="30" t="s">
        <v>386</v>
      </c>
      <c r="C515" s="31" t="s">
        <v>233</v>
      </c>
      <c r="D515" s="31" t="s">
        <v>11</v>
      </c>
      <c r="E515" s="31" t="s">
        <v>422</v>
      </c>
      <c r="F515" s="31" t="s">
        <v>9</v>
      </c>
      <c r="G515" s="32">
        <f t="shared" si="183"/>
        <v>4126619</v>
      </c>
      <c r="H515" s="32">
        <v>4126619</v>
      </c>
      <c r="I515" s="19">
        <f t="shared" si="173"/>
        <v>0</v>
      </c>
    </row>
    <row r="516" spans="1:9" s="6" customFormat="1" ht="38.25">
      <c r="A516" s="29" t="s">
        <v>423</v>
      </c>
      <c r="B516" s="30" t="s">
        <v>386</v>
      </c>
      <c r="C516" s="31" t="s">
        <v>233</v>
      </c>
      <c r="D516" s="31" t="s">
        <v>11</v>
      </c>
      <c r="E516" s="31" t="s">
        <v>424</v>
      </c>
      <c r="F516" s="31" t="s">
        <v>9</v>
      </c>
      <c r="G516" s="32">
        <f t="shared" ref="G516" si="184">G517+G519</f>
        <v>4126619</v>
      </c>
      <c r="H516" s="32">
        <v>4126619</v>
      </c>
      <c r="I516" s="19">
        <f t="shared" si="173"/>
        <v>0</v>
      </c>
    </row>
    <row r="517" spans="1:9" s="6" customFormat="1">
      <c r="A517" s="29" t="s">
        <v>395</v>
      </c>
      <c r="B517" s="30" t="s">
        <v>386</v>
      </c>
      <c r="C517" s="31" t="s">
        <v>233</v>
      </c>
      <c r="D517" s="31" t="s">
        <v>11</v>
      </c>
      <c r="E517" s="31" t="s">
        <v>424</v>
      </c>
      <c r="F517" s="31" t="s">
        <v>396</v>
      </c>
      <c r="G517" s="32">
        <f t="shared" ref="G517" si="185">G518</f>
        <v>3954424</v>
      </c>
      <c r="H517" s="32">
        <v>3954424</v>
      </c>
      <c r="I517" s="19">
        <f t="shared" si="173"/>
        <v>0</v>
      </c>
    </row>
    <row r="518" spans="1:9" s="50" customFormat="1">
      <c r="A518" s="33" t="s">
        <v>399</v>
      </c>
      <c r="B518" s="30" t="s">
        <v>386</v>
      </c>
      <c r="C518" s="31" t="s">
        <v>233</v>
      </c>
      <c r="D518" s="31" t="s">
        <v>11</v>
      </c>
      <c r="E518" s="31" t="s">
        <v>424</v>
      </c>
      <c r="F518" s="31" t="s">
        <v>400</v>
      </c>
      <c r="G518" s="32">
        <v>3954424</v>
      </c>
      <c r="H518" s="32">
        <v>3954424</v>
      </c>
      <c r="I518" s="19">
        <f t="shared" si="173"/>
        <v>0</v>
      </c>
    </row>
    <row r="519" spans="1:9" s="6" customFormat="1">
      <c r="A519" s="29" t="s">
        <v>401</v>
      </c>
      <c r="B519" s="30" t="s">
        <v>386</v>
      </c>
      <c r="C519" s="31" t="s">
        <v>233</v>
      </c>
      <c r="D519" s="31" t="s">
        <v>11</v>
      </c>
      <c r="E519" s="31" t="s">
        <v>424</v>
      </c>
      <c r="F519" s="31" t="s">
        <v>402</v>
      </c>
      <c r="G519" s="32">
        <f t="shared" ref="G519" si="186">G520</f>
        <v>172195</v>
      </c>
      <c r="H519" s="32">
        <v>172195</v>
      </c>
      <c r="I519" s="19">
        <f t="shared" si="173"/>
        <v>0</v>
      </c>
    </row>
    <row r="520" spans="1:9" s="50" customFormat="1">
      <c r="A520" s="33" t="s">
        <v>405</v>
      </c>
      <c r="B520" s="30" t="s">
        <v>386</v>
      </c>
      <c r="C520" s="31" t="s">
        <v>233</v>
      </c>
      <c r="D520" s="31" t="s">
        <v>11</v>
      </c>
      <c r="E520" s="31" t="s">
        <v>424</v>
      </c>
      <c r="F520" s="31" t="s">
        <v>406</v>
      </c>
      <c r="G520" s="32">
        <v>172195</v>
      </c>
      <c r="H520" s="32">
        <v>172195</v>
      </c>
      <c r="I520" s="19">
        <f t="shared" si="173"/>
        <v>0</v>
      </c>
    </row>
    <row r="521" spans="1:9" s="6" customFormat="1" ht="25.5">
      <c r="A521" s="29" t="s">
        <v>425</v>
      </c>
      <c r="B521" s="30" t="s">
        <v>386</v>
      </c>
      <c r="C521" s="31" t="s">
        <v>233</v>
      </c>
      <c r="D521" s="31" t="s">
        <v>11</v>
      </c>
      <c r="E521" s="31" t="s">
        <v>426</v>
      </c>
      <c r="F521" s="31" t="s">
        <v>9</v>
      </c>
      <c r="G521" s="32">
        <f t="shared" ref="G521:G522" si="187">G522</f>
        <v>1411304.3</v>
      </c>
      <c r="H521" s="32">
        <v>1411304.3</v>
      </c>
      <c r="I521" s="19">
        <f t="shared" si="173"/>
        <v>0</v>
      </c>
    </row>
    <row r="522" spans="1:9" s="6" customFormat="1" ht="38.25">
      <c r="A522" s="36" t="s">
        <v>427</v>
      </c>
      <c r="B522" s="30" t="s">
        <v>386</v>
      </c>
      <c r="C522" s="31" t="s">
        <v>233</v>
      </c>
      <c r="D522" s="31" t="s">
        <v>11</v>
      </c>
      <c r="E522" s="31" t="s">
        <v>428</v>
      </c>
      <c r="F522" s="31" t="s">
        <v>9</v>
      </c>
      <c r="G522" s="32">
        <f t="shared" si="187"/>
        <v>1411304.3</v>
      </c>
      <c r="H522" s="32">
        <v>1411304.3</v>
      </c>
      <c r="I522" s="19">
        <f t="shared" si="173"/>
        <v>0</v>
      </c>
    </row>
    <row r="523" spans="1:9" s="6" customFormat="1" ht="25.5">
      <c r="A523" s="29" t="s">
        <v>429</v>
      </c>
      <c r="B523" s="30" t="s">
        <v>386</v>
      </c>
      <c r="C523" s="31" t="s">
        <v>233</v>
      </c>
      <c r="D523" s="31" t="s">
        <v>11</v>
      </c>
      <c r="E523" s="31" t="s">
        <v>430</v>
      </c>
      <c r="F523" s="31" t="s">
        <v>9</v>
      </c>
      <c r="G523" s="32">
        <f t="shared" ref="G523" si="188">G525</f>
        <v>1411304.3</v>
      </c>
      <c r="H523" s="32">
        <v>1411304.3</v>
      </c>
      <c r="I523" s="19">
        <f t="shared" si="173"/>
        <v>0</v>
      </c>
    </row>
    <row r="524" spans="1:9" s="6" customFormat="1" ht="25.5">
      <c r="A524" s="29" t="s">
        <v>431</v>
      </c>
      <c r="B524" s="30" t="s">
        <v>386</v>
      </c>
      <c r="C524" s="31" t="s">
        <v>233</v>
      </c>
      <c r="D524" s="31" t="s">
        <v>11</v>
      </c>
      <c r="E524" s="31" t="s">
        <v>432</v>
      </c>
      <c r="F524" s="31" t="s">
        <v>9</v>
      </c>
      <c r="G524" s="32">
        <f t="shared" ref="G524:G525" si="189">G525</f>
        <v>1411304.3</v>
      </c>
      <c r="H524" s="32">
        <v>1411304.3</v>
      </c>
      <c r="I524" s="19">
        <f t="shared" si="173"/>
        <v>0</v>
      </c>
    </row>
    <row r="525" spans="1:9" s="6" customFormat="1">
      <c r="A525" s="29" t="s">
        <v>395</v>
      </c>
      <c r="B525" s="30" t="s">
        <v>386</v>
      </c>
      <c r="C525" s="31" t="s">
        <v>233</v>
      </c>
      <c r="D525" s="31" t="s">
        <v>11</v>
      </c>
      <c r="E525" s="31" t="s">
        <v>432</v>
      </c>
      <c r="F525" s="31" t="s">
        <v>396</v>
      </c>
      <c r="G525" s="32">
        <f t="shared" si="189"/>
        <v>1411304.3</v>
      </c>
      <c r="H525" s="32">
        <v>1411304.3</v>
      </c>
      <c r="I525" s="19">
        <f t="shared" si="173"/>
        <v>0</v>
      </c>
    </row>
    <row r="526" spans="1:9" s="50" customFormat="1">
      <c r="A526" s="33" t="s">
        <v>399</v>
      </c>
      <c r="B526" s="30" t="s">
        <v>386</v>
      </c>
      <c r="C526" s="31" t="s">
        <v>233</v>
      </c>
      <c r="D526" s="31" t="s">
        <v>11</v>
      </c>
      <c r="E526" s="31" t="s">
        <v>432</v>
      </c>
      <c r="F526" s="31" t="s">
        <v>400</v>
      </c>
      <c r="G526" s="32">
        <v>1411304.3</v>
      </c>
      <c r="H526" s="32">
        <v>1411304.3</v>
      </c>
      <c r="I526" s="19">
        <f t="shared" si="173"/>
        <v>0</v>
      </c>
    </row>
    <row r="527" spans="1:9" s="6" customFormat="1">
      <c r="A527" s="25" t="s">
        <v>433</v>
      </c>
      <c r="B527" s="26" t="s">
        <v>386</v>
      </c>
      <c r="C527" s="27" t="s">
        <v>233</v>
      </c>
      <c r="D527" s="27" t="s">
        <v>68</v>
      </c>
      <c r="E527" s="27" t="s">
        <v>8</v>
      </c>
      <c r="F527" s="27" t="s">
        <v>9</v>
      </c>
      <c r="G527" s="28">
        <f>G528+G568+G586+G600+G594</f>
        <v>1936339425.8900001</v>
      </c>
      <c r="H527" s="28">
        <v>1936339425.8900001</v>
      </c>
      <c r="I527" s="19">
        <f t="shared" si="173"/>
        <v>0</v>
      </c>
    </row>
    <row r="528" spans="1:9" s="6" customFormat="1" ht="25.5">
      <c r="A528" s="29" t="s">
        <v>388</v>
      </c>
      <c r="B528" s="30" t="s">
        <v>386</v>
      </c>
      <c r="C528" s="31" t="s">
        <v>233</v>
      </c>
      <c r="D528" s="31" t="s">
        <v>68</v>
      </c>
      <c r="E528" s="31" t="s">
        <v>389</v>
      </c>
      <c r="F528" s="31" t="s">
        <v>9</v>
      </c>
      <c r="G528" s="32">
        <f t="shared" ref="G528" si="190">G529</f>
        <v>1919627786.1900001</v>
      </c>
      <c r="H528" s="32">
        <v>1919627786.1900001</v>
      </c>
      <c r="I528" s="19">
        <f t="shared" si="173"/>
        <v>0</v>
      </c>
    </row>
    <row r="529" spans="1:9" s="6" customFormat="1" ht="25.5">
      <c r="A529" s="29" t="s">
        <v>390</v>
      </c>
      <c r="B529" s="30" t="s">
        <v>386</v>
      </c>
      <c r="C529" s="31" t="s">
        <v>233</v>
      </c>
      <c r="D529" s="31" t="s">
        <v>68</v>
      </c>
      <c r="E529" s="31" t="s">
        <v>391</v>
      </c>
      <c r="F529" s="31" t="s">
        <v>9</v>
      </c>
      <c r="G529" s="32">
        <f>G530+G547</f>
        <v>1919627786.1900001</v>
      </c>
      <c r="H529" s="32">
        <v>1919627786.1900001</v>
      </c>
      <c r="I529" s="19">
        <f t="shared" si="173"/>
        <v>0</v>
      </c>
    </row>
    <row r="530" spans="1:9" s="6" customFormat="1" ht="38.25">
      <c r="A530" s="29" t="s">
        <v>434</v>
      </c>
      <c r="B530" s="30" t="s">
        <v>386</v>
      </c>
      <c r="C530" s="31" t="s">
        <v>233</v>
      </c>
      <c r="D530" s="31" t="s">
        <v>68</v>
      </c>
      <c r="E530" s="31" t="s">
        <v>435</v>
      </c>
      <c r="F530" s="31" t="s">
        <v>9</v>
      </c>
      <c r="G530" s="32">
        <f t="shared" ref="G530" si="191">G531+G540</f>
        <v>1880025220</v>
      </c>
      <c r="H530" s="32">
        <v>1880025220</v>
      </c>
      <c r="I530" s="19">
        <f t="shared" si="173"/>
        <v>0</v>
      </c>
    </row>
    <row r="531" spans="1:9" s="6" customFormat="1" ht="25.5">
      <c r="A531" s="29" t="s">
        <v>136</v>
      </c>
      <c r="B531" s="30" t="s">
        <v>386</v>
      </c>
      <c r="C531" s="31" t="s">
        <v>233</v>
      </c>
      <c r="D531" s="31" t="s">
        <v>68</v>
      </c>
      <c r="E531" s="31" t="s">
        <v>436</v>
      </c>
      <c r="F531" s="31" t="s">
        <v>9</v>
      </c>
      <c r="G531" s="32">
        <f t="shared" ref="G531" si="192">G532+G535+G538</f>
        <v>690837130</v>
      </c>
      <c r="H531" s="32">
        <v>690837130</v>
      </c>
      <c r="I531" s="19">
        <f t="shared" si="173"/>
        <v>0</v>
      </c>
    </row>
    <row r="532" spans="1:9" s="6" customFormat="1">
      <c r="A532" s="29" t="s">
        <v>395</v>
      </c>
      <c r="B532" s="30" t="s">
        <v>386</v>
      </c>
      <c r="C532" s="31" t="s">
        <v>233</v>
      </c>
      <c r="D532" s="31" t="s">
        <v>68</v>
      </c>
      <c r="E532" s="31" t="s">
        <v>436</v>
      </c>
      <c r="F532" s="31" t="s">
        <v>396</v>
      </c>
      <c r="G532" s="32">
        <f>G533+G534</f>
        <v>634730890</v>
      </c>
      <c r="H532" s="32">
        <v>634730890</v>
      </c>
      <c r="I532" s="19">
        <f t="shared" si="173"/>
        <v>0</v>
      </c>
    </row>
    <row r="533" spans="1:9" s="50" customFormat="1" ht="38.25">
      <c r="A533" s="29" t="s">
        <v>397</v>
      </c>
      <c r="B533" s="30" t="s">
        <v>386</v>
      </c>
      <c r="C533" s="31" t="s">
        <v>233</v>
      </c>
      <c r="D533" s="31" t="s">
        <v>68</v>
      </c>
      <c r="E533" s="31" t="s">
        <v>436</v>
      </c>
      <c r="F533" s="31" t="s">
        <v>398</v>
      </c>
      <c r="G533" s="32">
        <v>630247930</v>
      </c>
      <c r="H533" s="32">
        <v>630247930</v>
      </c>
      <c r="I533" s="19">
        <f t="shared" ref="I533:I596" si="193">G533-H533</f>
        <v>0</v>
      </c>
    </row>
    <row r="534" spans="1:9" s="50" customFormat="1">
      <c r="A534" s="29" t="s">
        <v>399</v>
      </c>
      <c r="B534" s="30" t="s">
        <v>386</v>
      </c>
      <c r="C534" s="31" t="s">
        <v>233</v>
      </c>
      <c r="D534" s="31" t="s">
        <v>68</v>
      </c>
      <c r="E534" s="31" t="s">
        <v>436</v>
      </c>
      <c r="F534" s="31" t="s">
        <v>400</v>
      </c>
      <c r="G534" s="32">
        <v>4482960</v>
      </c>
      <c r="H534" s="32">
        <v>4482960</v>
      </c>
      <c r="I534" s="19">
        <f t="shared" si="193"/>
        <v>0</v>
      </c>
    </row>
    <row r="535" spans="1:9" s="6" customFormat="1">
      <c r="A535" s="29" t="s">
        <v>401</v>
      </c>
      <c r="B535" s="30" t="s">
        <v>386</v>
      </c>
      <c r="C535" s="31" t="s">
        <v>233</v>
      </c>
      <c r="D535" s="31" t="s">
        <v>68</v>
      </c>
      <c r="E535" s="31" t="s">
        <v>436</v>
      </c>
      <c r="F535" s="31" t="s">
        <v>402</v>
      </c>
      <c r="G535" s="32">
        <f>G536+G537</f>
        <v>53029260</v>
      </c>
      <c r="H535" s="32">
        <v>53029260</v>
      </c>
      <c r="I535" s="19">
        <f t="shared" si="193"/>
        <v>0</v>
      </c>
    </row>
    <row r="536" spans="1:9" s="50" customFormat="1" ht="38.25">
      <c r="A536" s="29" t="s">
        <v>403</v>
      </c>
      <c r="B536" s="30" t="s">
        <v>386</v>
      </c>
      <c r="C536" s="31" t="s">
        <v>233</v>
      </c>
      <c r="D536" s="31" t="s">
        <v>68</v>
      </c>
      <c r="E536" s="31" t="s">
        <v>436</v>
      </c>
      <c r="F536" s="31" t="s">
        <v>404</v>
      </c>
      <c r="G536" s="32">
        <v>51094140</v>
      </c>
      <c r="H536" s="32">
        <v>51094140</v>
      </c>
      <c r="I536" s="19">
        <f t="shared" si="193"/>
        <v>0</v>
      </c>
    </row>
    <row r="537" spans="1:9" s="50" customFormat="1">
      <c r="A537" s="33" t="s">
        <v>405</v>
      </c>
      <c r="B537" s="30" t="s">
        <v>386</v>
      </c>
      <c r="C537" s="31" t="s">
        <v>233</v>
      </c>
      <c r="D537" s="31" t="s">
        <v>68</v>
      </c>
      <c r="E537" s="31" t="s">
        <v>436</v>
      </c>
      <c r="F537" s="31" t="s">
        <v>406</v>
      </c>
      <c r="G537" s="32">
        <v>1935120</v>
      </c>
      <c r="H537" s="32">
        <v>1935120</v>
      </c>
      <c r="I537" s="19">
        <f t="shared" si="193"/>
        <v>0</v>
      </c>
    </row>
    <row r="538" spans="1:9" s="6" customFormat="1" ht="25.5">
      <c r="A538" s="29" t="s">
        <v>188</v>
      </c>
      <c r="B538" s="30" t="s">
        <v>386</v>
      </c>
      <c r="C538" s="31" t="s">
        <v>233</v>
      </c>
      <c r="D538" s="31" t="s">
        <v>68</v>
      </c>
      <c r="E538" s="31" t="s">
        <v>436</v>
      </c>
      <c r="F538" s="31" t="s">
        <v>189</v>
      </c>
      <c r="G538" s="32">
        <f t="shared" ref="G538" si="194">G539</f>
        <v>3076980</v>
      </c>
      <c r="H538" s="32">
        <v>3076980</v>
      </c>
      <c r="I538" s="19">
        <f t="shared" si="193"/>
        <v>0</v>
      </c>
    </row>
    <row r="539" spans="1:9" s="50" customFormat="1" ht="25.5">
      <c r="A539" s="33" t="s">
        <v>409</v>
      </c>
      <c r="B539" s="30" t="s">
        <v>386</v>
      </c>
      <c r="C539" s="31" t="s">
        <v>233</v>
      </c>
      <c r="D539" s="31" t="s">
        <v>68</v>
      </c>
      <c r="E539" s="31" t="s">
        <v>436</v>
      </c>
      <c r="F539" s="31" t="s">
        <v>410</v>
      </c>
      <c r="G539" s="32">
        <v>3076980</v>
      </c>
      <c r="H539" s="32">
        <v>3076980</v>
      </c>
      <c r="I539" s="19">
        <f t="shared" si="193"/>
        <v>0</v>
      </c>
    </row>
    <row r="540" spans="1:9" s="6" customFormat="1" ht="102">
      <c r="A540" s="29" t="s">
        <v>437</v>
      </c>
      <c r="B540" s="30" t="s">
        <v>386</v>
      </c>
      <c r="C540" s="31" t="s">
        <v>233</v>
      </c>
      <c r="D540" s="31" t="s">
        <v>68</v>
      </c>
      <c r="E540" s="31" t="s">
        <v>438</v>
      </c>
      <c r="F540" s="31" t="s">
        <v>9</v>
      </c>
      <c r="G540" s="32">
        <f>G541+G543+G545</f>
        <v>1189188090</v>
      </c>
      <c r="H540" s="32">
        <v>1189188090</v>
      </c>
      <c r="I540" s="19">
        <f t="shared" si="193"/>
        <v>0</v>
      </c>
    </row>
    <row r="541" spans="1:9" s="6" customFormat="1">
      <c r="A541" s="29" t="s">
        <v>395</v>
      </c>
      <c r="B541" s="30" t="s">
        <v>386</v>
      </c>
      <c r="C541" s="31" t="s">
        <v>233</v>
      </c>
      <c r="D541" s="31" t="s">
        <v>68</v>
      </c>
      <c r="E541" s="31" t="s">
        <v>438</v>
      </c>
      <c r="F541" s="31" t="s">
        <v>396</v>
      </c>
      <c r="G541" s="32">
        <f>G542</f>
        <v>1084008730</v>
      </c>
      <c r="H541" s="32">
        <v>1084008730</v>
      </c>
      <c r="I541" s="19">
        <f t="shared" si="193"/>
        <v>0</v>
      </c>
    </row>
    <row r="542" spans="1:9" s="50" customFormat="1" ht="38.25">
      <c r="A542" s="29" t="s">
        <v>397</v>
      </c>
      <c r="B542" s="30" t="s">
        <v>386</v>
      </c>
      <c r="C542" s="31" t="s">
        <v>233</v>
      </c>
      <c r="D542" s="31" t="s">
        <v>68</v>
      </c>
      <c r="E542" s="31" t="s">
        <v>438</v>
      </c>
      <c r="F542" s="31" t="s">
        <v>398</v>
      </c>
      <c r="G542" s="32">
        <v>1084008730</v>
      </c>
      <c r="H542" s="32">
        <v>1084008730</v>
      </c>
      <c r="I542" s="19">
        <f t="shared" si="193"/>
        <v>0</v>
      </c>
    </row>
    <row r="543" spans="1:9" s="6" customFormat="1">
      <c r="A543" s="29" t="s">
        <v>401</v>
      </c>
      <c r="B543" s="30" t="s">
        <v>386</v>
      </c>
      <c r="C543" s="31" t="s">
        <v>233</v>
      </c>
      <c r="D543" s="31" t="s">
        <v>68</v>
      </c>
      <c r="E543" s="31" t="s">
        <v>438</v>
      </c>
      <c r="F543" s="31" t="s">
        <v>402</v>
      </c>
      <c r="G543" s="32">
        <f>G544</f>
        <v>100502150</v>
      </c>
      <c r="H543" s="32">
        <v>100502150</v>
      </c>
      <c r="I543" s="19">
        <f t="shared" si="193"/>
        <v>0</v>
      </c>
    </row>
    <row r="544" spans="1:9" s="50" customFormat="1" ht="38.25">
      <c r="A544" s="29" t="s">
        <v>403</v>
      </c>
      <c r="B544" s="30" t="s">
        <v>386</v>
      </c>
      <c r="C544" s="31" t="s">
        <v>233</v>
      </c>
      <c r="D544" s="31" t="s">
        <v>68</v>
      </c>
      <c r="E544" s="31" t="s">
        <v>438</v>
      </c>
      <c r="F544" s="31" t="s">
        <v>404</v>
      </c>
      <c r="G544" s="32">
        <v>100502150</v>
      </c>
      <c r="H544" s="32">
        <v>100502150</v>
      </c>
      <c r="I544" s="19">
        <f t="shared" si="193"/>
        <v>0</v>
      </c>
    </row>
    <row r="545" spans="1:9" s="6" customFormat="1" ht="25.5">
      <c r="A545" s="29" t="s">
        <v>188</v>
      </c>
      <c r="B545" s="30" t="s">
        <v>386</v>
      </c>
      <c r="C545" s="31" t="s">
        <v>233</v>
      </c>
      <c r="D545" s="31" t="s">
        <v>68</v>
      </c>
      <c r="E545" s="31" t="s">
        <v>438</v>
      </c>
      <c r="F545" s="31" t="s">
        <v>189</v>
      </c>
      <c r="G545" s="32">
        <f t="shared" ref="G545" si="195">G546</f>
        <v>4677210</v>
      </c>
      <c r="H545" s="32">
        <v>4677210</v>
      </c>
      <c r="I545" s="19">
        <f t="shared" si="193"/>
        <v>0</v>
      </c>
    </row>
    <row r="546" spans="1:9" s="50" customFormat="1" ht="25.5">
      <c r="A546" s="33" t="s">
        <v>409</v>
      </c>
      <c r="B546" s="30" t="s">
        <v>386</v>
      </c>
      <c r="C546" s="31" t="s">
        <v>233</v>
      </c>
      <c r="D546" s="31" t="s">
        <v>68</v>
      </c>
      <c r="E546" s="31" t="s">
        <v>438</v>
      </c>
      <c r="F546" s="31" t="s">
        <v>410</v>
      </c>
      <c r="G546" s="32">
        <v>4677210</v>
      </c>
      <c r="H546" s="32">
        <v>4677210</v>
      </c>
      <c r="I546" s="19">
        <f t="shared" si="193"/>
        <v>0</v>
      </c>
    </row>
    <row r="547" spans="1:9" s="6" customFormat="1" ht="51">
      <c r="A547" s="29" t="s">
        <v>411</v>
      </c>
      <c r="B547" s="30" t="s">
        <v>386</v>
      </c>
      <c r="C547" s="31" t="s">
        <v>233</v>
      </c>
      <c r="D547" s="31" t="s">
        <v>68</v>
      </c>
      <c r="E547" s="31" t="s">
        <v>412</v>
      </c>
      <c r="F547" s="31" t="s">
        <v>9</v>
      </c>
      <c r="G547" s="32">
        <f t="shared" ref="G547" si="196">G548+G557+G551+G563</f>
        <v>39602566.189999998</v>
      </c>
      <c r="H547" s="32">
        <v>39602566.189999998</v>
      </c>
      <c r="I547" s="19">
        <f t="shared" si="193"/>
        <v>0</v>
      </c>
    </row>
    <row r="548" spans="1:9" s="6" customFormat="1" ht="25.5">
      <c r="A548" s="29" t="s">
        <v>136</v>
      </c>
      <c r="B548" s="30" t="s">
        <v>386</v>
      </c>
      <c r="C548" s="31" t="s">
        <v>233</v>
      </c>
      <c r="D548" s="31" t="s">
        <v>68</v>
      </c>
      <c r="E548" s="31" t="s">
        <v>413</v>
      </c>
      <c r="F548" s="31" t="s">
        <v>9</v>
      </c>
      <c r="G548" s="32">
        <f t="shared" ref="G548:G549" si="197">G549</f>
        <v>27928195</v>
      </c>
      <c r="H548" s="32">
        <v>27928195</v>
      </c>
      <c r="I548" s="19">
        <f t="shared" si="193"/>
        <v>0</v>
      </c>
    </row>
    <row r="549" spans="1:9" s="6" customFormat="1">
      <c r="A549" s="29" t="s">
        <v>395</v>
      </c>
      <c r="B549" s="30" t="s">
        <v>386</v>
      </c>
      <c r="C549" s="31" t="s">
        <v>233</v>
      </c>
      <c r="D549" s="31" t="s">
        <v>68</v>
      </c>
      <c r="E549" s="31" t="s">
        <v>413</v>
      </c>
      <c r="F549" s="31" t="s">
        <v>396</v>
      </c>
      <c r="G549" s="32">
        <f t="shared" si="197"/>
        <v>27928195</v>
      </c>
      <c r="H549" s="32">
        <v>27928195</v>
      </c>
      <c r="I549" s="19">
        <f t="shared" si="193"/>
        <v>0</v>
      </c>
    </row>
    <row r="550" spans="1:9" s="50" customFormat="1">
      <c r="A550" s="33" t="s">
        <v>399</v>
      </c>
      <c r="B550" s="30" t="s">
        <v>386</v>
      </c>
      <c r="C550" s="31" t="s">
        <v>233</v>
      </c>
      <c r="D550" s="31" t="s">
        <v>68</v>
      </c>
      <c r="E550" s="31" t="s">
        <v>413</v>
      </c>
      <c r="F550" s="31" t="s">
        <v>400</v>
      </c>
      <c r="G550" s="32">
        <v>27928195</v>
      </c>
      <c r="H550" s="32">
        <v>27928195</v>
      </c>
      <c r="I550" s="19">
        <f t="shared" si="193"/>
        <v>0</v>
      </c>
    </row>
    <row r="551" spans="1:9" s="6" customFormat="1" ht="25.5">
      <c r="A551" s="29" t="s">
        <v>414</v>
      </c>
      <c r="B551" s="30" t="s">
        <v>386</v>
      </c>
      <c r="C551" s="31" t="s">
        <v>233</v>
      </c>
      <c r="D551" s="31" t="s">
        <v>68</v>
      </c>
      <c r="E551" s="31" t="s">
        <v>415</v>
      </c>
      <c r="F551" s="31" t="s">
        <v>9</v>
      </c>
      <c r="G551" s="32">
        <f t="shared" ref="G551" si="198">G555</f>
        <v>3345489.19</v>
      </c>
      <c r="H551" s="32">
        <v>3345489.19</v>
      </c>
      <c r="I551" s="19">
        <f t="shared" si="193"/>
        <v>0</v>
      </c>
    </row>
    <row r="552" spans="1:9" s="6" customFormat="1">
      <c r="A552" s="29" t="s">
        <v>322</v>
      </c>
      <c r="B552" s="30"/>
      <c r="C552" s="31"/>
      <c r="D552" s="31"/>
      <c r="E552" s="31"/>
      <c r="F552" s="31"/>
      <c r="G552" s="32"/>
      <c r="H552" s="32"/>
      <c r="I552" s="19">
        <f t="shared" si="193"/>
        <v>0</v>
      </c>
    </row>
    <row r="553" spans="1:9" s="6" customFormat="1">
      <c r="A553" s="29" t="s">
        <v>323</v>
      </c>
      <c r="B553" s="30" t="s">
        <v>386</v>
      </c>
      <c r="C553" s="31" t="s">
        <v>233</v>
      </c>
      <c r="D553" s="31" t="s">
        <v>68</v>
      </c>
      <c r="E553" s="31" t="s">
        <v>415</v>
      </c>
      <c r="F553" s="31" t="s">
        <v>9</v>
      </c>
      <c r="G553" s="32">
        <v>899509.19</v>
      </c>
      <c r="H553" s="32">
        <v>899509.19</v>
      </c>
      <c r="I553" s="19">
        <f t="shared" si="193"/>
        <v>0</v>
      </c>
    </row>
    <row r="554" spans="1:9" s="6" customFormat="1">
      <c r="A554" s="29" t="s">
        <v>416</v>
      </c>
      <c r="B554" s="30" t="s">
        <v>386</v>
      </c>
      <c r="C554" s="31" t="s">
        <v>233</v>
      </c>
      <c r="D554" s="31" t="s">
        <v>68</v>
      </c>
      <c r="E554" s="31" t="s">
        <v>415</v>
      </c>
      <c r="F554" s="31" t="s">
        <v>9</v>
      </c>
      <c r="G554" s="32">
        <v>2445980</v>
      </c>
      <c r="H554" s="32">
        <v>2445980</v>
      </c>
      <c r="I554" s="19">
        <f t="shared" si="193"/>
        <v>0</v>
      </c>
    </row>
    <row r="555" spans="1:9" s="6" customFormat="1">
      <c r="A555" s="29" t="s">
        <v>395</v>
      </c>
      <c r="B555" s="30" t="s">
        <v>386</v>
      </c>
      <c r="C555" s="31" t="s">
        <v>233</v>
      </c>
      <c r="D555" s="31" t="s">
        <v>68</v>
      </c>
      <c r="E555" s="31" t="s">
        <v>415</v>
      </c>
      <c r="F555" s="31" t="s">
        <v>396</v>
      </c>
      <c r="G555" s="32">
        <f>G556</f>
        <v>3345489.19</v>
      </c>
      <c r="H555" s="32">
        <v>3345489.19</v>
      </c>
      <c r="I555" s="19">
        <f t="shared" si="193"/>
        <v>0</v>
      </c>
    </row>
    <row r="556" spans="1:9" s="50" customFormat="1">
      <c r="A556" s="33" t="s">
        <v>399</v>
      </c>
      <c r="B556" s="30" t="s">
        <v>386</v>
      </c>
      <c r="C556" s="31" t="s">
        <v>233</v>
      </c>
      <c r="D556" s="31" t="s">
        <v>68</v>
      </c>
      <c r="E556" s="31" t="s">
        <v>415</v>
      </c>
      <c r="F556" s="31" t="s">
        <v>400</v>
      </c>
      <c r="G556" s="32">
        <v>3345489.19</v>
      </c>
      <c r="H556" s="32">
        <v>3345489.19</v>
      </c>
      <c r="I556" s="19">
        <f t="shared" si="193"/>
        <v>0</v>
      </c>
    </row>
    <row r="557" spans="1:9" s="6" customFormat="1" ht="25.5">
      <c r="A557" s="29" t="s">
        <v>439</v>
      </c>
      <c r="B557" s="30" t="s">
        <v>386</v>
      </c>
      <c r="C557" s="31" t="s">
        <v>233</v>
      </c>
      <c r="D557" s="31" t="s">
        <v>68</v>
      </c>
      <c r="E557" s="31" t="s">
        <v>440</v>
      </c>
      <c r="F557" s="31" t="s">
        <v>9</v>
      </c>
      <c r="G557" s="32">
        <f t="shared" ref="G557" si="199">G561</f>
        <v>6452431</v>
      </c>
      <c r="H557" s="32">
        <v>6452431</v>
      </c>
      <c r="I557" s="19">
        <f t="shared" si="193"/>
        <v>0</v>
      </c>
    </row>
    <row r="558" spans="1:9" s="6" customFormat="1">
      <c r="A558" s="29" t="s">
        <v>322</v>
      </c>
      <c r="B558" s="30"/>
      <c r="C558" s="31"/>
      <c r="D558" s="31"/>
      <c r="E558" s="31"/>
      <c r="F558" s="31"/>
      <c r="G558" s="32"/>
      <c r="H558" s="32"/>
      <c r="I558" s="19">
        <f t="shared" si="193"/>
        <v>0</v>
      </c>
    </row>
    <row r="559" spans="1:9" s="6" customFormat="1">
      <c r="A559" s="29" t="s">
        <v>323</v>
      </c>
      <c r="B559" s="30" t="s">
        <v>386</v>
      </c>
      <c r="C559" s="31" t="s">
        <v>233</v>
      </c>
      <c r="D559" s="31" t="s">
        <v>68</v>
      </c>
      <c r="E559" s="31" t="s">
        <v>440</v>
      </c>
      <c r="F559" s="31" t="s">
        <v>9</v>
      </c>
      <c r="G559" s="32">
        <v>1806681</v>
      </c>
      <c r="H559" s="32">
        <v>1806681</v>
      </c>
      <c r="I559" s="19">
        <f t="shared" si="193"/>
        <v>0</v>
      </c>
    </row>
    <row r="560" spans="1:9" s="6" customFormat="1">
      <c r="A560" s="29" t="s">
        <v>416</v>
      </c>
      <c r="B560" s="30" t="s">
        <v>386</v>
      </c>
      <c r="C560" s="31" t="s">
        <v>233</v>
      </c>
      <c r="D560" s="31" t="s">
        <v>68</v>
      </c>
      <c r="E560" s="31" t="s">
        <v>440</v>
      </c>
      <c r="F560" s="31" t="s">
        <v>9</v>
      </c>
      <c r="G560" s="32">
        <v>4645750</v>
      </c>
      <c r="H560" s="32">
        <v>4645750</v>
      </c>
      <c r="I560" s="19">
        <f t="shared" si="193"/>
        <v>0</v>
      </c>
    </row>
    <row r="561" spans="1:9" s="6" customFormat="1">
      <c r="A561" s="29" t="s">
        <v>395</v>
      </c>
      <c r="B561" s="30" t="s">
        <v>386</v>
      </c>
      <c r="C561" s="31" t="s">
        <v>233</v>
      </c>
      <c r="D561" s="31" t="s">
        <v>68</v>
      </c>
      <c r="E561" s="31" t="s">
        <v>440</v>
      </c>
      <c r="F561" s="31" t="s">
        <v>396</v>
      </c>
      <c r="G561" s="32">
        <f>G562</f>
        <v>6452431</v>
      </c>
      <c r="H561" s="32">
        <v>6452431</v>
      </c>
      <c r="I561" s="19">
        <f t="shared" si="193"/>
        <v>0</v>
      </c>
    </row>
    <row r="562" spans="1:9" s="50" customFormat="1">
      <c r="A562" s="33" t="s">
        <v>399</v>
      </c>
      <c r="B562" s="30" t="s">
        <v>386</v>
      </c>
      <c r="C562" s="31" t="s">
        <v>233</v>
      </c>
      <c r="D562" s="31" t="s">
        <v>68</v>
      </c>
      <c r="E562" s="31" t="s">
        <v>440</v>
      </c>
      <c r="F562" s="31" t="s">
        <v>400</v>
      </c>
      <c r="G562" s="32">
        <v>6452431</v>
      </c>
      <c r="H562" s="32">
        <v>6452431</v>
      </c>
      <c r="I562" s="19">
        <f t="shared" si="193"/>
        <v>0</v>
      </c>
    </row>
    <row r="563" spans="1:9" s="6" customFormat="1" ht="25.5">
      <c r="A563" s="29" t="s">
        <v>441</v>
      </c>
      <c r="B563" s="30" t="s">
        <v>386</v>
      </c>
      <c r="C563" s="31" t="s">
        <v>233</v>
      </c>
      <c r="D563" s="31" t="s">
        <v>68</v>
      </c>
      <c r="E563" s="31" t="s">
        <v>442</v>
      </c>
      <c r="F563" s="31" t="s">
        <v>9</v>
      </c>
      <c r="G563" s="32">
        <f t="shared" ref="G563" si="200">G566</f>
        <v>1876451</v>
      </c>
      <c r="H563" s="32">
        <v>1876451</v>
      </c>
      <c r="I563" s="19">
        <f t="shared" si="193"/>
        <v>0</v>
      </c>
    </row>
    <row r="564" spans="1:9" s="6" customFormat="1">
      <c r="A564" s="29" t="s">
        <v>322</v>
      </c>
      <c r="B564" s="30"/>
      <c r="C564" s="31"/>
      <c r="D564" s="31"/>
      <c r="E564" s="31"/>
      <c r="F564" s="31"/>
      <c r="G564" s="32"/>
      <c r="H564" s="51"/>
      <c r="I564" s="19">
        <f t="shared" si="193"/>
        <v>0</v>
      </c>
    </row>
    <row r="565" spans="1:9" s="6" customFormat="1">
      <c r="A565" s="29" t="s">
        <v>323</v>
      </c>
      <c r="B565" s="30" t="s">
        <v>386</v>
      </c>
      <c r="C565" s="31" t="s">
        <v>233</v>
      </c>
      <c r="D565" s="31" t="s">
        <v>68</v>
      </c>
      <c r="E565" s="31" t="s">
        <v>442</v>
      </c>
      <c r="F565" s="31" t="s">
        <v>9</v>
      </c>
      <c r="G565" s="32">
        <v>1876451</v>
      </c>
      <c r="H565" s="32">
        <v>1876451</v>
      </c>
      <c r="I565" s="19">
        <f t="shared" si="193"/>
        <v>0</v>
      </c>
    </row>
    <row r="566" spans="1:9" s="6" customFormat="1">
      <c r="A566" s="29" t="s">
        <v>395</v>
      </c>
      <c r="B566" s="30" t="s">
        <v>386</v>
      </c>
      <c r="C566" s="31" t="s">
        <v>233</v>
      </c>
      <c r="D566" s="31" t="s">
        <v>68</v>
      </c>
      <c r="E566" s="31" t="s">
        <v>442</v>
      </c>
      <c r="F566" s="31" t="s">
        <v>396</v>
      </c>
      <c r="G566" s="32">
        <f>G567</f>
        <v>1876451</v>
      </c>
      <c r="H566" s="32">
        <v>1876451</v>
      </c>
      <c r="I566" s="19">
        <f t="shared" si="193"/>
        <v>0</v>
      </c>
    </row>
    <row r="567" spans="1:9" s="6" customFormat="1">
      <c r="A567" s="33" t="s">
        <v>399</v>
      </c>
      <c r="B567" s="30" t="s">
        <v>386</v>
      </c>
      <c r="C567" s="31" t="s">
        <v>233</v>
      </c>
      <c r="D567" s="31" t="s">
        <v>68</v>
      </c>
      <c r="E567" s="31" t="s">
        <v>442</v>
      </c>
      <c r="F567" s="31" t="s">
        <v>400</v>
      </c>
      <c r="G567" s="32">
        <v>1876451</v>
      </c>
      <c r="H567" s="32">
        <v>1876451</v>
      </c>
      <c r="I567" s="19">
        <f t="shared" si="193"/>
        <v>0</v>
      </c>
    </row>
    <row r="568" spans="1:9" s="6" customFormat="1" ht="38.25">
      <c r="A568" s="33" t="s">
        <v>146</v>
      </c>
      <c r="B568" s="30" t="s">
        <v>386</v>
      </c>
      <c r="C568" s="31" t="s">
        <v>233</v>
      </c>
      <c r="D568" s="31" t="s">
        <v>68</v>
      </c>
      <c r="E568" s="31" t="s">
        <v>147</v>
      </c>
      <c r="F568" s="31" t="s">
        <v>9</v>
      </c>
      <c r="G568" s="32">
        <f t="shared" ref="G568" si="201">G574+G579+G569</f>
        <v>8714703</v>
      </c>
      <c r="H568" s="32">
        <v>8714703</v>
      </c>
      <c r="I568" s="19">
        <f t="shared" si="193"/>
        <v>0</v>
      </c>
    </row>
    <row r="569" spans="1:9" s="6" customFormat="1" ht="38.25">
      <c r="A569" s="29" t="s">
        <v>148</v>
      </c>
      <c r="B569" s="30" t="s">
        <v>386</v>
      </c>
      <c r="C569" s="31" t="s">
        <v>233</v>
      </c>
      <c r="D569" s="31" t="s">
        <v>68</v>
      </c>
      <c r="E569" s="31" t="s">
        <v>149</v>
      </c>
      <c r="F569" s="31" t="s">
        <v>9</v>
      </c>
      <c r="G569" s="32">
        <f t="shared" ref="G569:G572" si="202">G570</f>
        <v>3929623</v>
      </c>
      <c r="H569" s="32">
        <v>3929623</v>
      </c>
      <c r="I569" s="19">
        <f t="shared" si="193"/>
        <v>0</v>
      </c>
    </row>
    <row r="570" spans="1:9" s="6" customFormat="1" ht="51">
      <c r="A570" s="42" t="s">
        <v>277</v>
      </c>
      <c r="B570" s="30" t="s">
        <v>386</v>
      </c>
      <c r="C570" s="31" t="s">
        <v>233</v>
      </c>
      <c r="D570" s="31" t="s">
        <v>68</v>
      </c>
      <c r="E570" s="31" t="s">
        <v>278</v>
      </c>
      <c r="F570" s="31" t="s">
        <v>9</v>
      </c>
      <c r="G570" s="32">
        <f t="shared" si="202"/>
        <v>3929623</v>
      </c>
      <c r="H570" s="32">
        <v>3929623</v>
      </c>
      <c r="I570" s="19">
        <f t="shared" si="193"/>
        <v>0</v>
      </c>
    </row>
    <row r="571" spans="1:9" s="6" customFormat="1" ht="25.5">
      <c r="A571" s="29" t="s">
        <v>152</v>
      </c>
      <c r="B571" s="30" t="s">
        <v>386</v>
      </c>
      <c r="C571" s="31" t="s">
        <v>233</v>
      </c>
      <c r="D571" s="31" t="s">
        <v>68</v>
      </c>
      <c r="E571" s="31" t="s">
        <v>279</v>
      </c>
      <c r="F571" s="31" t="s">
        <v>9</v>
      </c>
      <c r="G571" s="32">
        <f t="shared" si="202"/>
        <v>3929623</v>
      </c>
      <c r="H571" s="32">
        <v>3929623</v>
      </c>
      <c r="I571" s="19">
        <f t="shared" si="193"/>
        <v>0</v>
      </c>
    </row>
    <row r="572" spans="1:9" s="6" customFormat="1">
      <c r="A572" s="29" t="s">
        <v>395</v>
      </c>
      <c r="B572" s="30" t="s">
        <v>386</v>
      </c>
      <c r="C572" s="31" t="s">
        <v>233</v>
      </c>
      <c r="D572" s="31" t="s">
        <v>68</v>
      </c>
      <c r="E572" s="31" t="s">
        <v>279</v>
      </c>
      <c r="F572" s="31" t="s">
        <v>396</v>
      </c>
      <c r="G572" s="32">
        <f t="shared" si="202"/>
        <v>3929623</v>
      </c>
      <c r="H572" s="32">
        <v>3929623</v>
      </c>
      <c r="I572" s="19">
        <f t="shared" si="193"/>
        <v>0</v>
      </c>
    </row>
    <row r="573" spans="1:9" s="6" customFormat="1">
      <c r="A573" s="33" t="s">
        <v>399</v>
      </c>
      <c r="B573" s="30" t="s">
        <v>386</v>
      </c>
      <c r="C573" s="31" t="s">
        <v>233</v>
      </c>
      <c r="D573" s="31" t="s">
        <v>68</v>
      </c>
      <c r="E573" s="31" t="s">
        <v>279</v>
      </c>
      <c r="F573" s="31" t="s">
        <v>400</v>
      </c>
      <c r="G573" s="32">
        <v>3929623</v>
      </c>
      <c r="H573" s="32">
        <v>3929623</v>
      </c>
      <c r="I573" s="19">
        <f t="shared" si="193"/>
        <v>0</v>
      </c>
    </row>
    <row r="574" spans="1:9" s="6" customFormat="1">
      <c r="A574" s="33" t="s">
        <v>160</v>
      </c>
      <c r="B574" s="30" t="s">
        <v>386</v>
      </c>
      <c r="C574" s="31" t="s">
        <v>233</v>
      </c>
      <c r="D574" s="31" t="s">
        <v>68</v>
      </c>
      <c r="E574" s="31" t="s">
        <v>161</v>
      </c>
      <c r="F574" s="31" t="s">
        <v>9</v>
      </c>
      <c r="G574" s="32">
        <f t="shared" ref="G574:G577" si="203">G575</f>
        <v>217150</v>
      </c>
      <c r="H574" s="32">
        <v>217150</v>
      </c>
      <c r="I574" s="19">
        <f t="shared" si="193"/>
        <v>0</v>
      </c>
    </row>
    <row r="575" spans="1:9" s="6" customFormat="1" ht="38.25">
      <c r="A575" s="33" t="s">
        <v>166</v>
      </c>
      <c r="B575" s="30" t="s">
        <v>386</v>
      </c>
      <c r="C575" s="31" t="s">
        <v>233</v>
      </c>
      <c r="D575" s="31" t="s">
        <v>68</v>
      </c>
      <c r="E575" s="31" t="s">
        <v>167</v>
      </c>
      <c r="F575" s="31" t="s">
        <v>9</v>
      </c>
      <c r="G575" s="32">
        <f t="shared" si="203"/>
        <v>217150</v>
      </c>
      <c r="H575" s="32">
        <v>217150</v>
      </c>
      <c r="I575" s="19">
        <f t="shared" si="193"/>
        <v>0</v>
      </c>
    </row>
    <row r="576" spans="1:9" s="6" customFormat="1" ht="51">
      <c r="A576" s="36" t="s">
        <v>164</v>
      </c>
      <c r="B576" s="30" t="s">
        <v>386</v>
      </c>
      <c r="C576" s="31" t="s">
        <v>233</v>
      </c>
      <c r="D576" s="31" t="s">
        <v>68</v>
      </c>
      <c r="E576" s="31" t="s">
        <v>168</v>
      </c>
      <c r="F576" s="31" t="s">
        <v>9</v>
      </c>
      <c r="G576" s="32">
        <f t="shared" si="203"/>
        <v>217150</v>
      </c>
      <c r="H576" s="32">
        <v>217150</v>
      </c>
      <c r="I576" s="19">
        <f t="shared" si="193"/>
        <v>0</v>
      </c>
    </row>
    <row r="577" spans="1:9" s="6" customFormat="1">
      <c r="A577" s="29" t="s">
        <v>395</v>
      </c>
      <c r="B577" s="30" t="s">
        <v>386</v>
      </c>
      <c r="C577" s="31" t="s">
        <v>233</v>
      </c>
      <c r="D577" s="31" t="s">
        <v>68</v>
      </c>
      <c r="E577" s="31" t="s">
        <v>168</v>
      </c>
      <c r="F577" s="31" t="s">
        <v>396</v>
      </c>
      <c r="G577" s="32">
        <f t="shared" si="203"/>
        <v>217150</v>
      </c>
      <c r="H577" s="32">
        <v>217150</v>
      </c>
      <c r="I577" s="19">
        <f t="shared" si="193"/>
        <v>0</v>
      </c>
    </row>
    <row r="578" spans="1:9" s="6" customFormat="1">
      <c r="A578" s="33" t="s">
        <v>399</v>
      </c>
      <c r="B578" s="30" t="s">
        <v>386</v>
      </c>
      <c r="C578" s="31" t="s">
        <v>233</v>
      </c>
      <c r="D578" s="31" t="s">
        <v>68</v>
      </c>
      <c r="E578" s="31" t="s">
        <v>168</v>
      </c>
      <c r="F578" s="31" t="s">
        <v>400</v>
      </c>
      <c r="G578" s="32">
        <v>217150</v>
      </c>
      <c r="H578" s="32">
        <v>217150</v>
      </c>
      <c r="I578" s="19">
        <f t="shared" si="193"/>
        <v>0</v>
      </c>
    </row>
    <row r="579" spans="1:9" s="6" customFormat="1" ht="25.5">
      <c r="A579" s="29" t="s">
        <v>172</v>
      </c>
      <c r="B579" s="30" t="s">
        <v>386</v>
      </c>
      <c r="C579" s="31" t="s">
        <v>233</v>
      </c>
      <c r="D579" s="31" t="s">
        <v>68</v>
      </c>
      <c r="E579" s="31" t="s">
        <v>173</v>
      </c>
      <c r="F579" s="31" t="s">
        <v>9</v>
      </c>
      <c r="G579" s="32">
        <f t="shared" ref="G579:G580" si="204">G580</f>
        <v>4567930</v>
      </c>
      <c r="H579" s="32">
        <v>4567930</v>
      </c>
      <c r="I579" s="19">
        <f t="shared" si="193"/>
        <v>0</v>
      </c>
    </row>
    <row r="580" spans="1:9" s="6" customFormat="1" ht="25.5">
      <c r="A580" s="29" t="s">
        <v>363</v>
      </c>
      <c r="B580" s="30" t="s">
        <v>386</v>
      </c>
      <c r="C580" s="31" t="s">
        <v>233</v>
      </c>
      <c r="D580" s="31" t="s">
        <v>68</v>
      </c>
      <c r="E580" s="31" t="s">
        <v>364</v>
      </c>
      <c r="F580" s="31" t="s">
        <v>9</v>
      </c>
      <c r="G580" s="32">
        <f t="shared" si="204"/>
        <v>4567930</v>
      </c>
      <c r="H580" s="32">
        <v>4567930</v>
      </c>
      <c r="I580" s="19">
        <f t="shared" si="193"/>
        <v>0</v>
      </c>
    </row>
    <row r="581" spans="1:9" s="6" customFormat="1" ht="25.5">
      <c r="A581" s="29" t="s">
        <v>365</v>
      </c>
      <c r="B581" s="30" t="s">
        <v>386</v>
      </c>
      <c r="C581" s="31" t="s">
        <v>233</v>
      </c>
      <c r="D581" s="31" t="s">
        <v>68</v>
      </c>
      <c r="E581" s="31" t="s">
        <v>366</v>
      </c>
      <c r="F581" s="31" t="s">
        <v>9</v>
      </c>
      <c r="G581" s="32">
        <f t="shared" ref="G581" si="205">G582+G584</f>
        <v>4567930</v>
      </c>
      <c r="H581" s="32">
        <v>4567930</v>
      </c>
      <c r="I581" s="19">
        <f t="shared" si="193"/>
        <v>0</v>
      </c>
    </row>
    <row r="582" spans="1:9" s="6" customFormat="1">
      <c r="A582" s="29" t="s">
        <v>395</v>
      </c>
      <c r="B582" s="30" t="s">
        <v>386</v>
      </c>
      <c r="C582" s="31" t="s">
        <v>233</v>
      </c>
      <c r="D582" s="31" t="s">
        <v>68</v>
      </c>
      <c r="E582" s="31" t="s">
        <v>366</v>
      </c>
      <c r="F582" s="31" t="s">
        <v>396</v>
      </c>
      <c r="G582" s="32">
        <f t="shared" ref="G582" si="206">G583</f>
        <v>4467930</v>
      </c>
      <c r="H582" s="32">
        <v>4467930</v>
      </c>
      <c r="I582" s="19">
        <f t="shared" si="193"/>
        <v>0</v>
      </c>
    </row>
    <row r="583" spans="1:9" s="50" customFormat="1">
      <c r="A583" s="33" t="s">
        <v>399</v>
      </c>
      <c r="B583" s="30" t="s">
        <v>386</v>
      </c>
      <c r="C583" s="31" t="s">
        <v>233</v>
      </c>
      <c r="D583" s="31" t="s">
        <v>68</v>
      </c>
      <c r="E583" s="31" t="s">
        <v>366</v>
      </c>
      <c r="F583" s="31" t="s">
        <v>400</v>
      </c>
      <c r="G583" s="32">
        <v>4467930</v>
      </c>
      <c r="H583" s="32">
        <v>4467930</v>
      </c>
      <c r="I583" s="19">
        <f t="shared" si="193"/>
        <v>0</v>
      </c>
    </row>
    <row r="584" spans="1:9" s="6" customFormat="1">
      <c r="A584" s="29" t="s">
        <v>401</v>
      </c>
      <c r="B584" s="30" t="s">
        <v>386</v>
      </c>
      <c r="C584" s="31" t="s">
        <v>233</v>
      </c>
      <c r="D584" s="31" t="s">
        <v>68</v>
      </c>
      <c r="E584" s="31" t="s">
        <v>366</v>
      </c>
      <c r="F584" s="31" t="s">
        <v>402</v>
      </c>
      <c r="G584" s="32">
        <f t="shared" ref="G584" si="207">G585</f>
        <v>100000</v>
      </c>
      <c r="H584" s="32">
        <v>100000</v>
      </c>
      <c r="I584" s="19">
        <f t="shared" si="193"/>
        <v>0</v>
      </c>
    </row>
    <row r="585" spans="1:9" s="50" customFormat="1">
      <c r="A585" s="33" t="s">
        <v>405</v>
      </c>
      <c r="B585" s="30" t="s">
        <v>386</v>
      </c>
      <c r="C585" s="31" t="s">
        <v>233</v>
      </c>
      <c r="D585" s="31" t="s">
        <v>68</v>
      </c>
      <c r="E585" s="31" t="s">
        <v>366</v>
      </c>
      <c r="F585" s="31" t="s">
        <v>406</v>
      </c>
      <c r="G585" s="32">
        <v>100000</v>
      </c>
      <c r="H585" s="32">
        <v>100000</v>
      </c>
      <c r="I585" s="19">
        <f t="shared" si="193"/>
        <v>0</v>
      </c>
    </row>
    <row r="586" spans="1:9" s="6" customFormat="1" ht="63.75">
      <c r="A586" s="29" t="s">
        <v>417</v>
      </c>
      <c r="B586" s="30" t="s">
        <v>386</v>
      </c>
      <c r="C586" s="31" t="s">
        <v>233</v>
      </c>
      <c r="D586" s="31" t="s">
        <v>68</v>
      </c>
      <c r="E586" s="31" t="s">
        <v>418</v>
      </c>
      <c r="F586" s="31" t="s">
        <v>9</v>
      </c>
      <c r="G586" s="32">
        <f t="shared" ref="G586:G588" si="208">G587</f>
        <v>4238701</v>
      </c>
      <c r="H586" s="32">
        <v>4238701</v>
      </c>
      <c r="I586" s="19">
        <f t="shared" si="193"/>
        <v>0</v>
      </c>
    </row>
    <row r="587" spans="1:9" s="6" customFormat="1" ht="25.5">
      <c r="A587" s="29" t="s">
        <v>419</v>
      </c>
      <c r="B587" s="30" t="s">
        <v>386</v>
      </c>
      <c r="C587" s="31" t="s">
        <v>233</v>
      </c>
      <c r="D587" s="31" t="s">
        <v>68</v>
      </c>
      <c r="E587" s="31" t="s">
        <v>420</v>
      </c>
      <c r="F587" s="31" t="s">
        <v>9</v>
      </c>
      <c r="G587" s="32">
        <f t="shared" si="208"/>
        <v>4238701</v>
      </c>
      <c r="H587" s="32">
        <v>4238701</v>
      </c>
      <c r="I587" s="19">
        <f t="shared" si="193"/>
        <v>0</v>
      </c>
    </row>
    <row r="588" spans="1:9" s="6" customFormat="1" ht="25.5">
      <c r="A588" s="29" t="s">
        <v>421</v>
      </c>
      <c r="B588" s="30" t="s">
        <v>386</v>
      </c>
      <c r="C588" s="31" t="s">
        <v>233</v>
      </c>
      <c r="D588" s="31" t="s">
        <v>68</v>
      </c>
      <c r="E588" s="31" t="s">
        <v>422</v>
      </c>
      <c r="F588" s="31" t="s">
        <v>9</v>
      </c>
      <c r="G588" s="32">
        <f t="shared" si="208"/>
        <v>4238701</v>
      </c>
      <c r="H588" s="32">
        <v>4238701</v>
      </c>
      <c r="I588" s="19">
        <f t="shared" si="193"/>
        <v>0</v>
      </c>
    </row>
    <row r="589" spans="1:9" s="6" customFormat="1" ht="38.25">
      <c r="A589" s="29" t="s">
        <v>423</v>
      </c>
      <c r="B589" s="30" t="s">
        <v>386</v>
      </c>
      <c r="C589" s="31" t="s">
        <v>233</v>
      </c>
      <c r="D589" s="31" t="s">
        <v>68</v>
      </c>
      <c r="E589" s="31" t="s">
        <v>424</v>
      </c>
      <c r="F589" s="31" t="s">
        <v>9</v>
      </c>
      <c r="G589" s="32">
        <f t="shared" ref="G589" si="209">G590+G592</f>
        <v>4238701</v>
      </c>
      <c r="H589" s="32">
        <v>4238701</v>
      </c>
      <c r="I589" s="19">
        <f t="shared" si="193"/>
        <v>0</v>
      </c>
    </row>
    <row r="590" spans="1:9" s="6" customFormat="1">
      <c r="A590" s="29" t="s">
        <v>395</v>
      </c>
      <c r="B590" s="30" t="s">
        <v>386</v>
      </c>
      <c r="C590" s="31" t="s">
        <v>233</v>
      </c>
      <c r="D590" s="31" t="s">
        <v>68</v>
      </c>
      <c r="E590" s="31" t="s">
        <v>424</v>
      </c>
      <c r="F590" s="31" t="s">
        <v>396</v>
      </c>
      <c r="G590" s="32">
        <f t="shared" ref="G590" si="210">G591</f>
        <v>3985286</v>
      </c>
      <c r="H590" s="32">
        <v>3985286</v>
      </c>
      <c r="I590" s="19">
        <f t="shared" si="193"/>
        <v>0</v>
      </c>
    </row>
    <row r="591" spans="1:9" s="50" customFormat="1">
      <c r="A591" s="33" t="s">
        <v>399</v>
      </c>
      <c r="B591" s="30" t="s">
        <v>386</v>
      </c>
      <c r="C591" s="31" t="s">
        <v>233</v>
      </c>
      <c r="D591" s="31" t="s">
        <v>68</v>
      </c>
      <c r="E591" s="31" t="s">
        <v>424</v>
      </c>
      <c r="F591" s="31" t="s">
        <v>400</v>
      </c>
      <c r="G591" s="32">
        <v>3985286</v>
      </c>
      <c r="H591" s="32">
        <v>3985286</v>
      </c>
      <c r="I591" s="19">
        <f t="shared" si="193"/>
        <v>0</v>
      </c>
    </row>
    <row r="592" spans="1:9" s="6" customFormat="1">
      <c r="A592" s="29" t="s">
        <v>401</v>
      </c>
      <c r="B592" s="30" t="s">
        <v>386</v>
      </c>
      <c r="C592" s="31" t="s">
        <v>233</v>
      </c>
      <c r="D592" s="31" t="s">
        <v>68</v>
      </c>
      <c r="E592" s="31" t="s">
        <v>424</v>
      </c>
      <c r="F592" s="31" t="s">
        <v>402</v>
      </c>
      <c r="G592" s="32">
        <f t="shared" ref="G592" si="211">G593</f>
        <v>253415</v>
      </c>
      <c r="H592" s="32">
        <v>253415</v>
      </c>
      <c r="I592" s="19">
        <f t="shared" si="193"/>
        <v>0</v>
      </c>
    </row>
    <row r="593" spans="1:9" s="50" customFormat="1">
      <c r="A593" s="33" t="s">
        <v>405</v>
      </c>
      <c r="B593" s="30" t="s">
        <v>386</v>
      </c>
      <c r="C593" s="31" t="s">
        <v>233</v>
      </c>
      <c r="D593" s="31" t="s">
        <v>68</v>
      </c>
      <c r="E593" s="31" t="s">
        <v>424</v>
      </c>
      <c r="F593" s="31" t="s">
        <v>406</v>
      </c>
      <c r="G593" s="32">
        <v>253415</v>
      </c>
      <c r="H593" s="32">
        <v>253415</v>
      </c>
      <c r="I593" s="19">
        <f t="shared" si="193"/>
        <v>0</v>
      </c>
    </row>
    <row r="594" spans="1:9" s="6" customFormat="1" ht="25.5">
      <c r="A594" s="29" t="s">
        <v>425</v>
      </c>
      <c r="B594" s="30" t="s">
        <v>386</v>
      </c>
      <c r="C594" s="31" t="s">
        <v>233</v>
      </c>
      <c r="D594" s="31" t="s">
        <v>68</v>
      </c>
      <c r="E594" s="31" t="s">
        <v>426</v>
      </c>
      <c r="F594" s="31" t="s">
        <v>9</v>
      </c>
      <c r="G594" s="32">
        <f t="shared" ref="G594:G595" si="212">G595</f>
        <v>3666435.7</v>
      </c>
      <c r="H594" s="32">
        <v>3666435.7</v>
      </c>
      <c r="I594" s="19">
        <f t="shared" si="193"/>
        <v>0</v>
      </c>
    </row>
    <row r="595" spans="1:9" s="6" customFormat="1" ht="38.25">
      <c r="A595" s="36" t="s">
        <v>427</v>
      </c>
      <c r="B595" s="30" t="s">
        <v>386</v>
      </c>
      <c r="C595" s="31" t="s">
        <v>233</v>
      </c>
      <c r="D595" s="31" t="s">
        <v>68</v>
      </c>
      <c r="E595" s="31" t="s">
        <v>428</v>
      </c>
      <c r="F595" s="31" t="s">
        <v>9</v>
      </c>
      <c r="G595" s="32">
        <f t="shared" si="212"/>
        <v>3666435.7</v>
      </c>
      <c r="H595" s="32">
        <v>3666435.7</v>
      </c>
      <c r="I595" s="19">
        <f t="shared" si="193"/>
        <v>0</v>
      </c>
    </row>
    <row r="596" spans="1:9" s="6" customFormat="1" ht="25.5">
      <c r="A596" s="29" t="s">
        <v>429</v>
      </c>
      <c r="B596" s="30" t="s">
        <v>386</v>
      </c>
      <c r="C596" s="31" t="s">
        <v>233</v>
      </c>
      <c r="D596" s="31" t="s">
        <v>68</v>
      </c>
      <c r="E596" s="31" t="s">
        <v>430</v>
      </c>
      <c r="F596" s="31" t="s">
        <v>9</v>
      </c>
      <c r="G596" s="32">
        <f t="shared" ref="G596" si="213">G598</f>
        <v>3666435.7</v>
      </c>
      <c r="H596" s="32">
        <v>3666435.7</v>
      </c>
      <c r="I596" s="19">
        <f t="shared" si="193"/>
        <v>0</v>
      </c>
    </row>
    <row r="597" spans="1:9" s="6" customFormat="1" ht="25.5">
      <c r="A597" s="29" t="s">
        <v>431</v>
      </c>
      <c r="B597" s="30" t="s">
        <v>386</v>
      </c>
      <c r="C597" s="31" t="s">
        <v>233</v>
      </c>
      <c r="D597" s="31" t="s">
        <v>68</v>
      </c>
      <c r="E597" s="31" t="s">
        <v>432</v>
      </c>
      <c r="F597" s="31" t="s">
        <v>9</v>
      </c>
      <c r="G597" s="32">
        <f t="shared" ref="G597:G598" si="214">G598</f>
        <v>3666435.7</v>
      </c>
      <c r="H597" s="32">
        <v>3666435.7</v>
      </c>
      <c r="I597" s="19">
        <f t="shared" ref="I597:I660" si="215">G597-H597</f>
        <v>0</v>
      </c>
    </row>
    <row r="598" spans="1:9" s="6" customFormat="1">
      <c r="A598" s="29" t="s">
        <v>395</v>
      </c>
      <c r="B598" s="30" t="s">
        <v>386</v>
      </c>
      <c r="C598" s="31" t="s">
        <v>233</v>
      </c>
      <c r="D598" s="31" t="s">
        <v>68</v>
      </c>
      <c r="E598" s="31" t="s">
        <v>432</v>
      </c>
      <c r="F598" s="31" t="s">
        <v>396</v>
      </c>
      <c r="G598" s="32">
        <f t="shared" si="214"/>
        <v>3666435.7</v>
      </c>
      <c r="H598" s="32">
        <v>3666435.7</v>
      </c>
      <c r="I598" s="19">
        <f t="shared" si="215"/>
        <v>0</v>
      </c>
    </row>
    <row r="599" spans="1:9" s="6" customFormat="1">
      <c r="A599" s="33" t="s">
        <v>399</v>
      </c>
      <c r="B599" s="30" t="s">
        <v>386</v>
      </c>
      <c r="C599" s="31" t="s">
        <v>233</v>
      </c>
      <c r="D599" s="31" t="s">
        <v>68</v>
      </c>
      <c r="E599" s="31" t="s">
        <v>432</v>
      </c>
      <c r="F599" s="31" t="s">
        <v>400</v>
      </c>
      <c r="G599" s="32">
        <v>3666435.7</v>
      </c>
      <c r="H599" s="32">
        <v>3666435.7</v>
      </c>
      <c r="I599" s="19">
        <f t="shared" si="215"/>
        <v>0</v>
      </c>
    </row>
    <row r="600" spans="1:9" s="6" customFormat="1" ht="25.5">
      <c r="A600" s="29" t="s">
        <v>180</v>
      </c>
      <c r="B600" s="30" t="s">
        <v>386</v>
      </c>
      <c r="C600" s="31" t="s">
        <v>233</v>
      </c>
      <c r="D600" s="31" t="s">
        <v>68</v>
      </c>
      <c r="E600" s="31" t="s">
        <v>181</v>
      </c>
      <c r="F600" s="31" t="s">
        <v>9</v>
      </c>
      <c r="G600" s="32">
        <f t="shared" ref="G600:G603" si="216">G601</f>
        <v>91800</v>
      </c>
      <c r="H600" s="32">
        <v>91800</v>
      </c>
      <c r="I600" s="19">
        <f t="shared" si="215"/>
        <v>0</v>
      </c>
    </row>
    <row r="601" spans="1:9" s="6" customFormat="1" ht="25.5">
      <c r="A601" s="29" t="s">
        <v>182</v>
      </c>
      <c r="B601" s="30" t="s">
        <v>386</v>
      </c>
      <c r="C601" s="31" t="s">
        <v>233</v>
      </c>
      <c r="D601" s="31" t="s">
        <v>68</v>
      </c>
      <c r="E601" s="31" t="s">
        <v>183</v>
      </c>
      <c r="F601" s="31" t="s">
        <v>9</v>
      </c>
      <c r="G601" s="32">
        <f t="shared" si="216"/>
        <v>91800</v>
      </c>
      <c r="H601" s="32">
        <v>91800</v>
      </c>
      <c r="I601" s="19">
        <f t="shared" si="215"/>
        <v>0</v>
      </c>
    </row>
    <row r="602" spans="1:9" s="6" customFormat="1" ht="51">
      <c r="A602" s="29" t="s">
        <v>443</v>
      </c>
      <c r="B602" s="30" t="s">
        <v>386</v>
      </c>
      <c r="C602" s="31" t="s">
        <v>233</v>
      </c>
      <c r="D602" s="31" t="s">
        <v>68</v>
      </c>
      <c r="E602" s="31" t="s">
        <v>444</v>
      </c>
      <c r="F602" s="31" t="s">
        <v>9</v>
      </c>
      <c r="G602" s="32">
        <f t="shared" si="216"/>
        <v>91800</v>
      </c>
      <c r="H602" s="32">
        <v>91800</v>
      </c>
      <c r="I602" s="19">
        <f t="shared" si="215"/>
        <v>0</v>
      </c>
    </row>
    <row r="603" spans="1:9" s="6" customFormat="1" ht="25.5">
      <c r="A603" s="29" t="s">
        <v>445</v>
      </c>
      <c r="B603" s="30" t="s">
        <v>386</v>
      </c>
      <c r="C603" s="31" t="s">
        <v>233</v>
      </c>
      <c r="D603" s="31" t="s">
        <v>68</v>
      </c>
      <c r="E603" s="31" t="s">
        <v>446</v>
      </c>
      <c r="F603" s="31" t="s">
        <v>9</v>
      </c>
      <c r="G603" s="32">
        <f t="shared" si="216"/>
        <v>91800</v>
      </c>
      <c r="H603" s="32">
        <v>91800</v>
      </c>
      <c r="I603" s="19">
        <f t="shared" si="215"/>
        <v>0</v>
      </c>
    </row>
    <row r="604" spans="1:9" s="6" customFormat="1">
      <c r="A604" s="29" t="s">
        <v>395</v>
      </c>
      <c r="B604" s="30" t="s">
        <v>386</v>
      </c>
      <c r="C604" s="31" t="s">
        <v>233</v>
      </c>
      <c r="D604" s="31" t="s">
        <v>68</v>
      </c>
      <c r="E604" s="31" t="s">
        <v>446</v>
      </c>
      <c r="F604" s="31" t="s">
        <v>396</v>
      </c>
      <c r="G604" s="32">
        <f>G605</f>
        <v>91800</v>
      </c>
      <c r="H604" s="32">
        <v>91800</v>
      </c>
      <c r="I604" s="19">
        <f t="shared" si="215"/>
        <v>0</v>
      </c>
    </row>
    <row r="605" spans="1:9" s="6" customFormat="1">
      <c r="A605" s="33" t="s">
        <v>399</v>
      </c>
      <c r="B605" s="30" t="s">
        <v>386</v>
      </c>
      <c r="C605" s="31" t="s">
        <v>233</v>
      </c>
      <c r="D605" s="31" t="s">
        <v>68</v>
      </c>
      <c r="E605" s="31" t="s">
        <v>446</v>
      </c>
      <c r="F605" s="31" t="s">
        <v>400</v>
      </c>
      <c r="G605" s="32">
        <v>91800</v>
      </c>
      <c r="H605" s="32">
        <v>91800</v>
      </c>
      <c r="I605" s="19">
        <f t="shared" si="215"/>
        <v>0</v>
      </c>
    </row>
    <row r="606" spans="1:9" s="6" customFormat="1">
      <c r="A606" s="25" t="s">
        <v>447</v>
      </c>
      <c r="B606" s="26" t="s">
        <v>386</v>
      </c>
      <c r="C606" s="27" t="s">
        <v>233</v>
      </c>
      <c r="D606" s="27" t="s">
        <v>13</v>
      </c>
      <c r="E606" s="27" t="s">
        <v>8</v>
      </c>
      <c r="F606" s="27" t="s">
        <v>9</v>
      </c>
      <c r="G606" s="28">
        <f>G607+G640+G627</f>
        <v>227112467.94999999</v>
      </c>
      <c r="H606" s="28">
        <v>227112467.94999999</v>
      </c>
      <c r="I606" s="19">
        <f t="shared" si="215"/>
        <v>0</v>
      </c>
    </row>
    <row r="607" spans="1:9" s="6" customFormat="1" ht="25.5">
      <c r="A607" s="29" t="s">
        <v>388</v>
      </c>
      <c r="B607" s="30" t="s">
        <v>386</v>
      </c>
      <c r="C607" s="31" t="s">
        <v>233</v>
      </c>
      <c r="D607" s="31" t="s">
        <v>13</v>
      </c>
      <c r="E607" s="31" t="s">
        <v>389</v>
      </c>
      <c r="F607" s="31" t="s">
        <v>9</v>
      </c>
      <c r="G607" s="32">
        <f t="shared" ref="G607" si="217">G608</f>
        <v>226611667.94999999</v>
      </c>
      <c r="H607" s="32">
        <v>226611667.94999999</v>
      </c>
      <c r="I607" s="19">
        <f t="shared" si="215"/>
        <v>0</v>
      </c>
    </row>
    <row r="608" spans="1:9" s="6" customFormat="1" ht="25.5">
      <c r="A608" s="29" t="s">
        <v>390</v>
      </c>
      <c r="B608" s="30" t="s">
        <v>386</v>
      </c>
      <c r="C608" s="31" t="s">
        <v>233</v>
      </c>
      <c r="D608" s="31" t="s">
        <v>13</v>
      </c>
      <c r="E608" s="31" t="s">
        <v>391</v>
      </c>
      <c r="F608" s="31" t="s">
        <v>9</v>
      </c>
      <c r="G608" s="32">
        <f>G609+G615</f>
        <v>226611667.94999999</v>
      </c>
      <c r="H608" s="32">
        <v>226611667.94999999</v>
      </c>
      <c r="I608" s="19">
        <f t="shared" si="215"/>
        <v>0</v>
      </c>
    </row>
    <row r="609" spans="1:9" s="6" customFormat="1" ht="38.25">
      <c r="A609" s="36" t="s">
        <v>448</v>
      </c>
      <c r="B609" s="37" t="s">
        <v>386</v>
      </c>
      <c r="C609" s="38" t="s">
        <v>233</v>
      </c>
      <c r="D609" s="38" t="s">
        <v>13</v>
      </c>
      <c r="E609" s="38" t="s">
        <v>449</v>
      </c>
      <c r="F609" s="38" t="s">
        <v>9</v>
      </c>
      <c r="G609" s="39">
        <f t="shared" ref="G609" si="218">G610</f>
        <v>215945630</v>
      </c>
      <c r="H609" s="39">
        <v>215945630</v>
      </c>
      <c r="I609" s="19">
        <f t="shared" si="215"/>
        <v>0</v>
      </c>
    </row>
    <row r="610" spans="1:9" s="6" customFormat="1" ht="25.5">
      <c r="A610" s="29" t="s">
        <v>136</v>
      </c>
      <c r="B610" s="30" t="s">
        <v>386</v>
      </c>
      <c r="C610" s="31" t="s">
        <v>233</v>
      </c>
      <c r="D610" s="31" t="s">
        <v>13</v>
      </c>
      <c r="E610" s="31" t="s">
        <v>450</v>
      </c>
      <c r="F610" s="31" t="s">
        <v>9</v>
      </c>
      <c r="G610" s="32">
        <f>G611+G613</f>
        <v>215945630</v>
      </c>
      <c r="H610" s="39">
        <v>215945630</v>
      </c>
      <c r="I610" s="19">
        <f t="shared" si="215"/>
        <v>0</v>
      </c>
    </row>
    <row r="611" spans="1:9" s="6" customFormat="1">
      <c r="A611" s="29" t="s">
        <v>395</v>
      </c>
      <c r="B611" s="30" t="s">
        <v>386</v>
      </c>
      <c r="C611" s="31" t="s">
        <v>233</v>
      </c>
      <c r="D611" s="31" t="s">
        <v>13</v>
      </c>
      <c r="E611" s="31" t="s">
        <v>450</v>
      </c>
      <c r="F611" s="31" t="s">
        <v>396</v>
      </c>
      <c r="G611" s="32">
        <f>G612</f>
        <v>110035558</v>
      </c>
      <c r="H611" s="32">
        <v>110035560</v>
      </c>
      <c r="I611" s="19">
        <f t="shared" si="215"/>
        <v>-2</v>
      </c>
    </row>
    <row r="612" spans="1:9" s="6" customFormat="1" ht="38.25">
      <c r="A612" s="29" t="s">
        <v>397</v>
      </c>
      <c r="B612" s="30" t="s">
        <v>386</v>
      </c>
      <c r="C612" s="31" t="s">
        <v>233</v>
      </c>
      <c r="D612" s="31" t="s">
        <v>13</v>
      </c>
      <c r="E612" s="31" t="s">
        <v>450</v>
      </c>
      <c r="F612" s="31" t="s">
        <v>398</v>
      </c>
      <c r="G612" s="32">
        <v>110035558</v>
      </c>
      <c r="H612" s="32">
        <v>110035558</v>
      </c>
      <c r="I612" s="19">
        <f t="shared" si="215"/>
        <v>0</v>
      </c>
    </row>
    <row r="613" spans="1:9" s="6" customFormat="1">
      <c r="A613" s="29" t="s">
        <v>401</v>
      </c>
      <c r="B613" s="30" t="s">
        <v>386</v>
      </c>
      <c r="C613" s="31" t="s">
        <v>233</v>
      </c>
      <c r="D613" s="31" t="s">
        <v>13</v>
      </c>
      <c r="E613" s="31" t="s">
        <v>450</v>
      </c>
      <c r="F613" s="31" t="s">
        <v>402</v>
      </c>
      <c r="G613" s="32">
        <f>G614</f>
        <v>105910072</v>
      </c>
      <c r="H613" s="32">
        <v>105910070</v>
      </c>
      <c r="I613" s="19">
        <f t="shared" si="215"/>
        <v>2</v>
      </c>
    </row>
    <row r="614" spans="1:9" s="6" customFormat="1" ht="38.25">
      <c r="A614" s="29" t="s">
        <v>403</v>
      </c>
      <c r="B614" s="30" t="s">
        <v>386</v>
      </c>
      <c r="C614" s="31" t="s">
        <v>233</v>
      </c>
      <c r="D614" s="31" t="s">
        <v>13</v>
      </c>
      <c r="E614" s="31" t="s">
        <v>450</v>
      </c>
      <c r="F614" s="31" t="s">
        <v>404</v>
      </c>
      <c r="G614" s="32">
        <v>105910072</v>
      </c>
      <c r="H614" s="32">
        <v>105910072</v>
      </c>
      <c r="I614" s="19">
        <f t="shared" si="215"/>
        <v>0</v>
      </c>
    </row>
    <row r="615" spans="1:9" s="6" customFormat="1" ht="51">
      <c r="A615" s="29" t="s">
        <v>411</v>
      </c>
      <c r="B615" s="30" t="s">
        <v>386</v>
      </c>
      <c r="C615" s="31" t="s">
        <v>233</v>
      </c>
      <c r="D615" s="38" t="s">
        <v>13</v>
      </c>
      <c r="E615" s="31" t="s">
        <v>412</v>
      </c>
      <c r="F615" s="31" t="s">
        <v>9</v>
      </c>
      <c r="G615" s="32">
        <f t="shared" ref="G615" si="219">G621+G616</f>
        <v>10666037.949999999</v>
      </c>
      <c r="H615" s="32">
        <v>10666037.949999999</v>
      </c>
      <c r="I615" s="19">
        <f t="shared" si="215"/>
        <v>0</v>
      </c>
    </row>
    <row r="616" spans="1:9" s="6" customFormat="1" ht="25.5">
      <c r="A616" s="36" t="s">
        <v>136</v>
      </c>
      <c r="B616" s="37" t="s">
        <v>386</v>
      </c>
      <c r="C616" s="38" t="s">
        <v>233</v>
      </c>
      <c r="D616" s="38" t="s">
        <v>13</v>
      </c>
      <c r="E616" s="38" t="s">
        <v>413</v>
      </c>
      <c r="F616" s="38" t="s">
        <v>9</v>
      </c>
      <c r="G616" s="32">
        <f t="shared" ref="G616" si="220">G619+G617</f>
        <v>10177583</v>
      </c>
      <c r="H616" s="32">
        <v>10177583</v>
      </c>
      <c r="I616" s="19">
        <f t="shared" si="215"/>
        <v>0</v>
      </c>
    </row>
    <row r="617" spans="1:9" s="6" customFormat="1">
      <c r="A617" s="36" t="s">
        <v>395</v>
      </c>
      <c r="B617" s="37" t="s">
        <v>386</v>
      </c>
      <c r="C617" s="38" t="s">
        <v>233</v>
      </c>
      <c r="D617" s="38" t="s">
        <v>13</v>
      </c>
      <c r="E617" s="38" t="s">
        <v>413</v>
      </c>
      <c r="F617" s="38" t="s">
        <v>396</v>
      </c>
      <c r="G617" s="32">
        <f t="shared" ref="G617" si="221">G618</f>
        <v>3634347</v>
      </c>
      <c r="H617" s="32">
        <v>3634347</v>
      </c>
      <c r="I617" s="19">
        <f t="shared" si="215"/>
        <v>0</v>
      </c>
    </row>
    <row r="618" spans="1:9" s="6" customFormat="1">
      <c r="A618" s="33" t="s">
        <v>399</v>
      </c>
      <c r="B618" s="37" t="s">
        <v>386</v>
      </c>
      <c r="C618" s="38" t="s">
        <v>233</v>
      </c>
      <c r="D618" s="38" t="s">
        <v>13</v>
      </c>
      <c r="E618" s="38" t="s">
        <v>413</v>
      </c>
      <c r="F618" s="38" t="s">
        <v>400</v>
      </c>
      <c r="G618" s="32">
        <v>3634347</v>
      </c>
      <c r="H618" s="32">
        <v>3634347</v>
      </c>
      <c r="I618" s="19">
        <f t="shared" si="215"/>
        <v>0</v>
      </c>
    </row>
    <row r="619" spans="1:9" s="6" customFormat="1">
      <c r="A619" s="29" t="s">
        <v>401</v>
      </c>
      <c r="B619" s="37" t="s">
        <v>386</v>
      </c>
      <c r="C619" s="38" t="s">
        <v>233</v>
      </c>
      <c r="D619" s="38" t="s">
        <v>13</v>
      </c>
      <c r="E619" s="38" t="s">
        <v>413</v>
      </c>
      <c r="F619" s="38" t="s">
        <v>402</v>
      </c>
      <c r="G619" s="32">
        <f t="shared" ref="G619" si="222">G620</f>
        <v>6543236</v>
      </c>
      <c r="H619" s="32">
        <v>6543236</v>
      </c>
      <c r="I619" s="19">
        <f t="shared" si="215"/>
        <v>0</v>
      </c>
    </row>
    <row r="620" spans="1:9" s="6" customFormat="1">
      <c r="A620" s="33" t="s">
        <v>405</v>
      </c>
      <c r="B620" s="37" t="s">
        <v>386</v>
      </c>
      <c r="C620" s="38" t="s">
        <v>233</v>
      </c>
      <c r="D620" s="38" t="s">
        <v>13</v>
      </c>
      <c r="E620" s="38" t="s">
        <v>413</v>
      </c>
      <c r="F620" s="38" t="s">
        <v>406</v>
      </c>
      <c r="G620" s="32">
        <v>6543236</v>
      </c>
      <c r="H620" s="32">
        <v>6543236</v>
      </c>
      <c r="I620" s="19">
        <f t="shared" si="215"/>
        <v>0</v>
      </c>
    </row>
    <row r="621" spans="1:9" s="6" customFormat="1" ht="25.5">
      <c r="A621" s="29" t="s">
        <v>414</v>
      </c>
      <c r="B621" s="30" t="s">
        <v>386</v>
      </c>
      <c r="C621" s="31" t="s">
        <v>233</v>
      </c>
      <c r="D621" s="38" t="s">
        <v>13</v>
      </c>
      <c r="E621" s="31" t="s">
        <v>415</v>
      </c>
      <c r="F621" s="31" t="s">
        <v>9</v>
      </c>
      <c r="G621" s="32">
        <f t="shared" ref="G621" si="223">G625</f>
        <v>488454.95</v>
      </c>
      <c r="H621" s="32">
        <v>488454.95</v>
      </c>
      <c r="I621" s="19">
        <f t="shared" si="215"/>
        <v>0</v>
      </c>
    </row>
    <row r="622" spans="1:9" s="6" customFormat="1">
      <c r="A622" s="29" t="s">
        <v>322</v>
      </c>
      <c r="B622" s="30"/>
      <c r="C622" s="31"/>
      <c r="D622" s="31"/>
      <c r="E622" s="31"/>
      <c r="F622" s="31"/>
      <c r="G622" s="32"/>
      <c r="H622" s="51"/>
      <c r="I622" s="19">
        <f t="shared" si="215"/>
        <v>0</v>
      </c>
    </row>
    <row r="623" spans="1:9" s="6" customFormat="1">
      <c r="A623" s="29" t="s">
        <v>323</v>
      </c>
      <c r="B623" s="30" t="s">
        <v>386</v>
      </c>
      <c r="C623" s="31" t="s">
        <v>233</v>
      </c>
      <c r="D623" s="31" t="s">
        <v>13</v>
      </c>
      <c r="E623" s="31" t="s">
        <v>415</v>
      </c>
      <c r="F623" s="31" t="s">
        <v>9</v>
      </c>
      <c r="G623" s="32">
        <v>41894.949999999997</v>
      </c>
      <c r="H623" s="32">
        <v>41894.949999999997</v>
      </c>
      <c r="I623" s="19">
        <f t="shared" si="215"/>
        <v>0</v>
      </c>
    </row>
    <row r="624" spans="1:9" s="6" customFormat="1">
      <c r="A624" s="29" t="s">
        <v>416</v>
      </c>
      <c r="B624" s="30" t="s">
        <v>386</v>
      </c>
      <c r="C624" s="31" t="s">
        <v>233</v>
      </c>
      <c r="D624" s="31" t="s">
        <v>13</v>
      </c>
      <c r="E624" s="31" t="s">
        <v>415</v>
      </c>
      <c r="F624" s="31" t="s">
        <v>9</v>
      </c>
      <c r="G624" s="32">
        <v>446560</v>
      </c>
      <c r="H624" s="32">
        <v>446560</v>
      </c>
      <c r="I624" s="19">
        <f t="shared" si="215"/>
        <v>0</v>
      </c>
    </row>
    <row r="625" spans="1:9" s="6" customFormat="1">
      <c r="A625" s="29" t="s">
        <v>395</v>
      </c>
      <c r="B625" s="30" t="s">
        <v>386</v>
      </c>
      <c r="C625" s="31" t="s">
        <v>233</v>
      </c>
      <c r="D625" s="31" t="s">
        <v>13</v>
      </c>
      <c r="E625" s="31" t="s">
        <v>415</v>
      </c>
      <c r="F625" s="31" t="s">
        <v>396</v>
      </c>
      <c r="G625" s="32">
        <f t="shared" ref="G625" si="224">G626</f>
        <v>488454.95</v>
      </c>
      <c r="H625" s="32">
        <v>488454.95</v>
      </c>
      <c r="I625" s="19">
        <f t="shared" si="215"/>
        <v>0</v>
      </c>
    </row>
    <row r="626" spans="1:9" s="6" customFormat="1">
      <c r="A626" s="33" t="s">
        <v>399</v>
      </c>
      <c r="B626" s="30" t="s">
        <v>386</v>
      </c>
      <c r="C626" s="31" t="s">
        <v>233</v>
      </c>
      <c r="D626" s="38" t="s">
        <v>13</v>
      </c>
      <c r="E626" s="31" t="s">
        <v>415</v>
      </c>
      <c r="F626" s="31" t="s">
        <v>400</v>
      </c>
      <c r="G626" s="32">
        <v>488454.95</v>
      </c>
      <c r="H626" s="32">
        <v>488454.95</v>
      </c>
      <c r="I626" s="19">
        <f t="shared" si="215"/>
        <v>0</v>
      </c>
    </row>
    <row r="627" spans="1:9" s="6" customFormat="1" ht="38.25">
      <c r="A627" s="33" t="s">
        <v>146</v>
      </c>
      <c r="B627" s="30" t="s">
        <v>386</v>
      </c>
      <c r="C627" s="31" t="s">
        <v>233</v>
      </c>
      <c r="D627" s="38" t="s">
        <v>13</v>
      </c>
      <c r="E627" s="31" t="s">
        <v>147</v>
      </c>
      <c r="F627" s="31" t="s">
        <v>9</v>
      </c>
      <c r="G627" s="32">
        <f t="shared" ref="G627" si="225">G635+G628</f>
        <v>120000</v>
      </c>
      <c r="H627" s="32">
        <v>120000</v>
      </c>
      <c r="I627" s="19">
        <f t="shared" si="215"/>
        <v>0</v>
      </c>
    </row>
    <row r="628" spans="1:9" s="6" customFormat="1">
      <c r="A628" s="33" t="s">
        <v>160</v>
      </c>
      <c r="B628" s="30" t="s">
        <v>386</v>
      </c>
      <c r="C628" s="31" t="s">
        <v>233</v>
      </c>
      <c r="D628" s="38" t="s">
        <v>13</v>
      </c>
      <c r="E628" s="31" t="s">
        <v>161</v>
      </c>
      <c r="F628" s="31" t="s">
        <v>9</v>
      </c>
      <c r="G628" s="32">
        <f t="shared" ref="G628:G629" si="226">G629</f>
        <v>20000</v>
      </c>
      <c r="H628" s="32">
        <v>20000</v>
      </c>
      <c r="I628" s="19">
        <f t="shared" si="215"/>
        <v>0</v>
      </c>
    </row>
    <row r="629" spans="1:9" s="6" customFormat="1" ht="38.25">
      <c r="A629" s="33" t="s">
        <v>166</v>
      </c>
      <c r="B629" s="30" t="s">
        <v>386</v>
      </c>
      <c r="C629" s="31" t="s">
        <v>233</v>
      </c>
      <c r="D629" s="38" t="s">
        <v>13</v>
      </c>
      <c r="E629" s="31" t="s">
        <v>167</v>
      </c>
      <c r="F629" s="31" t="s">
        <v>9</v>
      </c>
      <c r="G629" s="32">
        <f t="shared" si="226"/>
        <v>20000</v>
      </c>
      <c r="H629" s="32">
        <v>20000</v>
      </c>
      <c r="I629" s="19">
        <f t="shared" si="215"/>
        <v>0</v>
      </c>
    </row>
    <row r="630" spans="1:9" s="6" customFormat="1" ht="51">
      <c r="A630" s="36" t="s">
        <v>164</v>
      </c>
      <c r="B630" s="30" t="s">
        <v>386</v>
      </c>
      <c r="C630" s="31" t="s">
        <v>233</v>
      </c>
      <c r="D630" s="38" t="s">
        <v>13</v>
      </c>
      <c r="E630" s="31" t="s">
        <v>168</v>
      </c>
      <c r="F630" s="31" t="s">
        <v>9</v>
      </c>
      <c r="G630" s="32">
        <f t="shared" ref="G630" si="227">G631+G633</f>
        <v>20000</v>
      </c>
      <c r="H630" s="32">
        <v>20000</v>
      </c>
      <c r="I630" s="19">
        <f t="shared" si="215"/>
        <v>0</v>
      </c>
    </row>
    <row r="631" spans="1:9" s="6" customFormat="1">
      <c r="A631" s="29" t="s">
        <v>395</v>
      </c>
      <c r="B631" s="30" t="s">
        <v>386</v>
      </c>
      <c r="C631" s="31" t="s">
        <v>233</v>
      </c>
      <c r="D631" s="38" t="s">
        <v>13</v>
      </c>
      <c r="E631" s="31" t="s">
        <v>168</v>
      </c>
      <c r="F631" s="31" t="s">
        <v>396</v>
      </c>
      <c r="G631" s="32">
        <f t="shared" ref="G631" si="228">G632</f>
        <v>10000</v>
      </c>
      <c r="H631" s="32">
        <v>10000</v>
      </c>
      <c r="I631" s="19">
        <f t="shared" si="215"/>
        <v>0</v>
      </c>
    </row>
    <row r="632" spans="1:9" s="6" customFormat="1">
      <c r="A632" s="33" t="s">
        <v>399</v>
      </c>
      <c r="B632" s="30" t="s">
        <v>386</v>
      </c>
      <c r="C632" s="31" t="s">
        <v>233</v>
      </c>
      <c r="D632" s="38" t="s">
        <v>13</v>
      </c>
      <c r="E632" s="31" t="s">
        <v>168</v>
      </c>
      <c r="F632" s="31" t="s">
        <v>400</v>
      </c>
      <c r="G632" s="32">
        <v>10000</v>
      </c>
      <c r="H632" s="32">
        <v>10000</v>
      </c>
      <c r="I632" s="19">
        <f t="shared" si="215"/>
        <v>0</v>
      </c>
    </row>
    <row r="633" spans="1:9" s="6" customFormat="1">
      <c r="A633" s="44" t="s">
        <v>401</v>
      </c>
      <c r="B633" s="30" t="s">
        <v>386</v>
      </c>
      <c r="C633" s="31" t="s">
        <v>233</v>
      </c>
      <c r="D633" s="38" t="s">
        <v>13</v>
      </c>
      <c r="E633" s="31" t="s">
        <v>168</v>
      </c>
      <c r="F633" s="31" t="s">
        <v>402</v>
      </c>
      <c r="G633" s="32">
        <f t="shared" ref="G633" si="229">G634</f>
        <v>10000</v>
      </c>
      <c r="H633" s="32">
        <v>10000</v>
      </c>
      <c r="I633" s="19">
        <f t="shared" si="215"/>
        <v>0</v>
      </c>
    </row>
    <row r="634" spans="1:9" s="6" customFormat="1">
      <c r="A634" s="33" t="s">
        <v>405</v>
      </c>
      <c r="B634" s="30" t="s">
        <v>386</v>
      </c>
      <c r="C634" s="31" t="s">
        <v>233</v>
      </c>
      <c r="D634" s="38" t="s">
        <v>13</v>
      </c>
      <c r="E634" s="31" t="s">
        <v>168</v>
      </c>
      <c r="F634" s="31" t="s">
        <v>406</v>
      </c>
      <c r="G634" s="32">
        <v>10000</v>
      </c>
      <c r="H634" s="32">
        <v>10000</v>
      </c>
      <c r="I634" s="19">
        <f t="shared" si="215"/>
        <v>0</v>
      </c>
    </row>
    <row r="635" spans="1:9" s="6" customFormat="1" ht="25.5">
      <c r="A635" s="29" t="s">
        <v>172</v>
      </c>
      <c r="B635" s="30" t="s">
        <v>386</v>
      </c>
      <c r="C635" s="31" t="s">
        <v>233</v>
      </c>
      <c r="D635" s="38" t="s">
        <v>13</v>
      </c>
      <c r="E635" s="31" t="s">
        <v>173</v>
      </c>
      <c r="F635" s="31" t="s">
        <v>9</v>
      </c>
      <c r="G635" s="32">
        <f t="shared" ref="G635:G638" si="230">G636</f>
        <v>100000</v>
      </c>
      <c r="H635" s="32">
        <v>100000</v>
      </c>
      <c r="I635" s="19">
        <f t="shared" si="215"/>
        <v>0</v>
      </c>
    </row>
    <row r="636" spans="1:9" s="6" customFormat="1" ht="25.5">
      <c r="A636" s="29" t="s">
        <v>363</v>
      </c>
      <c r="B636" s="30" t="s">
        <v>386</v>
      </c>
      <c r="C636" s="31" t="s">
        <v>233</v>
      </c>
      <c r="D636" s="38" t="s">
        <v>13</v>
      </c>
      <c r="E636" s="31" t="s">
        <v>364</v>
      </c>
      <c r="F636" s="31" t="s">
        <v>9</v>
      </c>
      <c r="G636" s="32">
        <f t="shared" si="230"/>
        <v>100000</v>
      </c>
      <c r="H636" s="32">
        <v>100000</v>
      </c>
      <c r="I636" s="19">
        <f t="shared" si="215"/>
        <v>0</v>
      </c>
    </row>
    <row r="637" spans="1:9" s="6" customFormat="1" ht="25.5">
      <c r="A637" s="29" t="s">
        <v>365</v>
      </c>
      <c r="B637" s="30" t="s">
        <v>386</v>
      </c>
      <c r="C637" s="31" t="s">
        <v>233</v>
      </c>
      <c r="D637" s="38" t="s">
        <v>13</v>
      </c>
      <c r="E637" s="31" t="s">
        <v>366</v>
      </c>
      <c r="F637" s="31" t="s">
        <v>9</v>
      </c>
      <c r="G637" s="32">
        <f t="shared" si="230"/>
        <v>100000</v>
      </c>
      <c r="H637" s="32">
        <v>100000</v>
      </c>
      <c r="I637" s="19">
        <f t="shared" si="215"/>
        <v>0</v>
      </c>
    </row>
    <row r="638" spans="1:9" s="6" customFormat="1">
      <c r="A638" s="44" t="s">
        <v>401</v>
      </c>
      <c r="B638" s="30" t="s">
        <v>386</v>
      </c>
      <c r="C638" s="31" t="s">
        <v>233</v>
      </c>
      <c r="D638" s="38" t="s">
        <v>13</v>
      </c>
      <c r="E638" s="31" t="s">
        <v>366</v>
      </c>
      <c r="F638" s="31" t="s">
        <v>402</v>
      </c>
      <c r="G638" s="32">
        <f t="shared" si="230"/>
        <v>100000</v>
      </c>
      <c r="H638" s="32">
        <v>100000</v>
      </c>
      <c r="I638" s="19">
        <f t="shared" si="215"/>
        <v>0</v>
      </c>
    </row>
    <row r="639" spans="1:9" s="6" customFormat="1">
      <c r="A639" s="33" t="s">
        <v>405</v>
      </c>
      <c r="B639" s="30" t="s">
        <v>386</v>
      </c>
      <c r="C639" s="31" t="s">
        <v>233</v>
      </c>
      <c r="D639" s="38" t="s">
        <v>13</v>
      </c>
      <c r="E639" s="31" t="s">
        <v>366</v>
      </c>
      <c r="F639" s="31" t="s">
        <v>406</v>
      </c>
      <c r="G639" s="32">
        <v>100000</v>
      </c>
      <c r="H639" s="32">
        <v>100000</v>
      </c>
      <c r="I639" s="19">
        <f t="shared" si="215"/>
        <v>0</v>
      </c>
    </row>
    <row r="640" spans="1:9" s="6" customFormat="1" ht="63.75">
      <c r="A640" s="29" t="s">
        <v>417</v>
      </c>
      <c r="B640" s="30" t="s">
        <v>386</v>
      </c>
      <c r="C640" s="38" t="s">
        <v>233</v>
      </c>
      <c r="D640" s="38" t="s">
        <v>13</v>
      </c>
      <c r="E640" s="31" t="s">
        <v>418</v>
      </c>
      <c r="F640" s="31" t="s">
        <v>9</v>
      </c>
      <c r="G640" s="32">
        <f t="shared" ref="G640:G642" si="231">G641</f>
        <v>380800</v>
      </c>
      <c r="H640" s="32">
        <v>380800</v>
      </c>
      <c r="I640" s="19">
        <f t="shared" si="215"/>
        <v>0</v>
      </c>
    </row>
    <row r="641" spans="1:9" s="6" customFormat="1" ht="25.5">
      <c r="A641" s="29" t="s">
        <v>419</v>
      </c>
      <c r="B641" s="30" t="s">
        <v>386</v>
      </c>
      <c r="C641" s="38" t="s">
        <v>233</v>
      </c>
      <c r="D641" s="38" t="s">
        <v>13</v>
      </c>
      <c r="E641" s="31" t="s">
        <v>420</v>
      </c>
      <c r="F641" s="31" t="s">
        <v>9</v>
      </c>
      <c r="G641" s="32">
        <f t="shared" si="231"/>
        <v>380800</v>
      </c>
      <c r="H641" s="32">
        <v>380800</v>
      </c>
      <c r="I641" s="19">
        <f t="shared" si="215"/>
        <v>0</v>
      </c>
    </row>
    <row r="642" spans="1:9" s="6" customFormat="1" ht="25.5">
      <c r="A642" s="29" t="s">
        <v>421</v>
      </c>
      <c r="B642" s="30" t="s">
        <v>386</v>
      </c>
      <c r="C642" s="38" t="s">
        <v>233</v>
      </c>
      <c r="D642" s="38" t="s">
        <v>13</v>
      </c>
      <c r="E642" s="31" t="s">
        <v>422</v>
      </c>
      <c r="F642" s="31" t="s">
        <v>9</v>
      </c>
      <c r="G642" s="32">
        <f t="shared" si="231"/>
        <v>380800</v>
      </c>
      <c r="H642" s="32">
        <v>380800</v>
      </c>
      <c r="I642" s="19">
        <f t="shared" si="215"/>
        <v>0</v>
      </c>
    </row>
    <row r="643" spans="1:9" s="6" customFormat="1" ht="38.25">
      <c r="A643" s="29" t="s">
        <v>423</v>
      </c>
      <c r="B643" s="30" t="s">
        <v>386</v>
      </c>
      <c r="C643" s="38" t="s">
        <v>233</v>
      </c>
      <c r="D643" s="38" t="s">
        <v>13</v>
      </c>
      <c r="E643" s="31" t="s">
        <v>424</v>
      </c>
      <c r="F643" s="31" t="s">
        <v>9</v>
      </c>
      <c r="G643" s="32">
        <f t="shared" ref="G643" si="232">G644+G646</f>
        <v>380800</v>
      </c>
      <c r="H643" s="32">
        <v>380800</v>
      </c>
      <c r="I643" s="19">
        <f t="shared" si="215"/>
        <v>0</v>
      </c>
    </row>
    <row r="644" spans="1:9" s="6" customFormat="1">
      <c r="A644" s="36" t="s">
        <v>395</v>
      </c>
      <c r="B644" s="30" t="s">
        <v>386</v>
      </c>
      <c r="C644" s="38" t="s">
        <v>233</v>
      </c>
      <c r="D644" s="38" t="s">
        <v>13</v>
      </c>
      <c r="E644" s="31" t="s">
        <v>424</v>
      </c>
      <c r="F644" s="31" t="s">
        <v>396</v>
      </c>
      <c r="G644" s="32">
        <f t="shared" ref="G644" si="233">G645</f>
        <v>339700</v>
      </c>
      <c r="H644" s="32">
        <v>339700</v>
      </c>
      <c r="I644" s="19">
        <f t="shared" si="215"/>
        <v>0</v>
      </c>
    </row>
    <row r="645" spans="1:9" s="6" customFormat="1">
      <c r="A645" s="33" t="s">
        <v>399</v>
      </c>
      <c r="B645" s="30" t="s">
        <v>386</v>
      </c>
      <c r="C645" s="38" t="s">
        <v>233</v>
      </c>
      <c r="D645" s="38" t="s">
        <v>13</v>
      </c>
      <c r="E645" s="31" t="s">
        <v>424</v>
      </c>
      <c r="F645" s="31" t="s">
        <v>400</v>
      </c>
      <c r="G645" s="32">
        <v>339700</v>
      </c>
      <c r="H645" s="32">
        <v>339700</v>
      </c>
      <c r="I645" s="19">
        <f t="shared" si="215"/>
        <v>0</v>
      </c>
    </row>
    <row r="646" spans="1:9" s="6" customFormat="1">
      <c r="A646" s="29" t="s">
        <v>401</v>
      </c>
      <c r="B646" s="30" t="s">
        <v>386</v>
      </c>
      <c r="C646" s="38" t="s">
        <v>233</v>
      </c>
      <c r="D646" s="38" t="s">
        <v>13</v>
      </c>
      <c r="E646" s="31" t="s">
        <v>424</v>
      </c>
      <c r="F646" s="31" t="s">
        <v>402</v>
      </c>
      <c r="G646" s="32">
        <f t="shared" ref="G646" si="234">G647</f>
        <v>41100</v>
      </c>
      <c r="H646" s="32">
        <v>41100</v>
      </c>
      <c r="I646" s="19">
        <f t="shared" si="215"/>
        <v>0</v>
      </c>
    </row>
    <row r="647" spans="1:9" s="6" customFormat="1">
      <c r="A647" s="33" t="s">
        <v>405</v>
      </c>
      <c r="B647" s="30" t="s">
        <v>386</v>
      </c>
      <c r="C647" s="38" t="s">
        <v>233</v>
      </c>
      <c r="D647" s="38" t="s">
        <v>13</v>
      </c>
      <c r="E647" s="31" t="s">
        <v>424</v>
      </c>
      <c r="F647" s="31" t="s">
        <v>406</v>
      </c>
      <c r="G647" s="32">
        <v>41100</v>
      </c>
      <c r="H647" s="32">
        <v>41100</v>
      </c>
      <c r="I647" s="19">
        <f t="shared" si="215"/>
        <v>0</v>
      </c>
    </row>
    <row r="648" spans="1:9" s="6" customFormat="1">
      <c r="A648" s="25" t="s">
        <v>451</v>
      </c>
      <c r="B648" s="26" t="s">
        <v>386</v>
      </c>
      <c r="C648" s="27" t="s">
        <v>233</v>
      </c>
      <c r="D648" s="27" t="s">
        <v>233</v>
      </c>
      <c r="E648" s="27" t="s">
        <v>8</v>
      </c>
      <c r="F648" s="27" t="s">
        <v>9</v>
      </c>
      <c r="G648" s="28">
        <f t="shared" ref="G648" si="235">G649+G660</f>
        <v>39485320</v>
      </c>
      <c r="H648" s="28">
        <v>39485320</v>
      </c>
      <c r="I648" s="19">
        <f t="shared" si="215"/>
        <v>0</v>
      </c>
    </row>
    <row r="649" spans="1:9" s="6" customFormat="1" ht="25.5">
      <c r="A649" s="29" t="s">
        <v>388</v>
      </c>
      <c r="B649" s="30" t="s">
        <v>386</v>
      </c>
      <c r="C649" s="31" t="s">
        <v>233</v>
      </c>
      <c r="D649" s="31" t="s">
        <v>233</v>
      </c>
      <c r="E649" s="31" t="s">
        <v>389</v>
      </c>
      <c r="F649" s="31" t="s">
        <v>9</v>
      </c>
      <c r="G649" s="32">
        <f t="shared" ref="G649:G650" si="236">G650</f>
        <v>39440120</v>
      </c>
      <c r="H649" s="32">
        <v>39440120</v>
      </c>
      <c r="I649" s="19">
        <f t="shared" si="215"/>
        <v>0</v>
      </c>
    </row>
    <row r="650" spans="1:9" s="6" customFormat="1" ht="25.5">
      <c r="A650" s="29" t="s">
        <v>390</v>
      </c>
      <c r="B650" s="30" t="s">
        <v>386</v>
      </c>
      <c r="C650" s="31" t="s">
        <v>233</v>
      </c>
      <c r="D650" s="31" t="s">
        <v>233</v>
      </c>
      <c r="E650" s="31" t="s">
        <v>391</v>
      </c>
      <c r="F650" s="31" t="s">
        <v>9</v>
      </c>
      <c r="G650" s="32">
        <f t="shared" si="236"/>
        <v>39440120</v>
      </c>
      <c r="H650" s="32">
        <v>39440120</v>
      </c>
      <c r="I650" s="19">
        <f t="shared" si="215"/>
        <v>0</v>
      </c>
    </row>
    <row r="651" spans="1:9" s="6" customFormat="1" ht="25.5">
      <c r="A651" s="29" t="s">
        <v>452</v>
      </c>
      <c r="B651" s="30" t="s">
        <v>386</v>
      </c>
      <c r="C651" s="31" t="s">
        <v>233</v>
      </c>
      <c r="D651" s="31" t="s">
        <v>233</v>
      </c>
      <c r="E651" s="31" t="s">
        <v>453</v>
      </c>
      <c r="F651" s="31" t="s">
        <v>9</v>
      </c>
      <c r="G651" s="32">
        <f t="shared" ref="G651" si="237">G652+G655</f>
        <v>39440120</v>
      </c>
      <c r="H651" s="32">
        <v>39440120</v>
      </c>
      <c r="I651" s="19">
        <f t="shared" si="215"/>
        <v>0</v>
      </c>
    </row>
    <row r="652" spans="1:9" s="6" customFormat="1" ht="25.5">
      <c r="A652" s="29" t="s">
        <v>136</v>
      </c>
      <c r="B652" s="30" t="s">
        <v>386</v>
      </c>
      <c r="C652" s="31" t="s">
        <v>233</v>
      </c>
      <c r="D652" s="31" t="s">
        <v>233</v>
      </c>
      <c r="E652" s="31" t="s">
        <v>454</v>
      </c>
      <c r="F652" s="31" t="s">
        <v>9</v>
      </c>
      <c r="G652" s="32">
        <f t="shared" ref="G652:G653" si="238">G653</f>
        <v>9731430</v>
      </c>
      <c r="H652" s="32">
        <v>9731430</v>
      </c>
      <c r="I652" s="19">
        <f t="shared" si="215"/>
        <v>0</v>
      </c>
    </row>
    <row r="653" spans="1:9" s="6" customFormat="1">
      <c r="A653" s="29" t="s">
        <v>401</v>
      </c>
      <c r="B653" s="30" t="s">
        <v>386</v>
      </c>
      <c r="C653" s="31" t="s">
        <v>233</v>
      </c>
      <c r="D653" s="31" t="s">
        <v>233</v>
      </c>
      <c r="E653" s="31" t="s">
        <v>454</v>
      </c>
      <c r="F653" s="31" t="s">
        <v>402</v>
      </c>
      <c r="G653" s="32">
        <f t="shared" si="238"/>
        <v>9731430</v>
      </c>
      <c r="H653" s="32">
        <v>9731430</v>
      </c>
      <c r="I653" s="19">
        <f t="shared" si="215"/>
        <v>0</v>
      </c>
    </row>
    <row r="654" spans="1:9" s="6" customFormat="1" ht="38.25">
      <c r="A654" s="33" t="s">
        <v>403</v>
      </c>
      <c r="B654" s="30" t="s">
        <v>386</v>
      </c>
      <c r="C654" s="31" t="s">
        <v>233</v>
      </c>
      <c r="D654" s="31" t="s">
        <v>233</v>
      </c>
      <c r="E654" s="31" t="s">
        <v>454</v>
      </c>
      <c r="F654" s="31" t="s">
        <v>404</v>
      </c>
      <c r="G654" s="32">
        <v>9731430</v>
      </c>
      <c r="H654" s="32">
        <v>9731430</v>
      </c>
      <c r="I654" s="19">
        <f t="shared" si="215"/>
        <v>0</v>
      </c>
    </row>
    <row r="655" spans="1:9" s="6" customFormat="1">
      <c r="A655" s="29" t="s">
        <v>455</v>
      </c>
      <c r="B655" s="30" t="s">
        <v>386</v>
      </c>
      <c r="C655" s="31" t="s">
        <v>233</v>
      </c>
      <c r="D655" s="31" t="s">
        <v>233</v>
      </c>
      <c r="E655" s="31" t="s">
        <v>456</v>
      </c>
      <c r="F655" s="31" t="s">
        <v>9</v>
      </c>
      <c r="G655" s="32">
        <f t="shared" ref="G655" si="239">G656+G658</f>
        <v>29708690</v>
      </c>
      <c r="H655" s="32">
        <v>29708690</v>
      </c>
      <c r="I655" s="19">
        <f t="shared" si="215"/>
        <v>0</v>
      </c>
    </row>
    <row r="656" spans="1:9" s="6" customFormat="1">
      <c r="A656" s="29" t="s">
        <v>395</v>
      </c>
      <c r="B656" s="30" t="s">
        <v>386</v>
      </c>
      <c r="C656" s="31" t="s">
        <v>233</v>
      </c>
      <c r="D656" s="31" t="s">
        <v>233</v>
      </c>
      <c r="E656" s="31" t="s">
        <v>456</v>
      </c>
      <c r="F656" s="31" t="s">
        <v>396</v>
      </c>
      <c r="G656" s="32">
        <f t="shared" ref="G656" si="240">G657</f>
        <v>25940233</v>
      </c>
      <c r="H656" s="32">
        <v>25940233</v>
      </c>
      <c r="I656" s="19">
        <f t="shared" si="215"/>
        <v>0</v>
      </c>
    </row>
    <row r="657" spans="1:9" s="6" customFormat="1">
      <c r="A657" s="33" t="s">
        <v>399</v>
      </c>
      <c r="B657" s="30" t="s">
        <v>386</v>
      </c>
      <c r="C657" s="31" t="s">
        <v>233</v>
      </c>
      <c r="D657" s="31" t="s">
        <v>233</v>
      </c>
      <c r="E657" s="31" t="s">
        <v>456</v>
      </c>
      <c r="F657" s="31" t="s">
        <v>400</v>
      </c>
      <c r="G657" s="32">
        <v>25940233</v>
      </c>
      <c r="H657" s="32">
        <v>25940233</v>
      </c>
      <c r="I657" s="19">
        <f t="shared" si="215"/>
        <v>0</v>
      </c>
    </row>
    <row r="658" spans="1:9" s="6" customFormat="1">
      <c r="A658" s="29" t="s">
        <v>401</v>
      </c>
      <c r="B658" s="30" t="s">
        <v>386</v>
      </c>
      <c r="C658" s="31" t="s">
        <v>233</v>
      </c>
      <c r="D658" s="31" t="s">
        <v>233</v>
      </c>
      <c r="E658" s="31" t="s">
        <v>456</v>
      </c>
      <c r="F658" s="31" t="s">
        <v>402</v>
      </c>
      <c r="G658" s="32">
        <f t="shared" ref="G658" si="241">G659</f>
        <v>3768457</v>
      </c>
      <c r="H658" s="32">
        <v>3768457</v>
      </c>
      <c r="I658" s="19">
        <f t="shared" si="215"/>
        <v>0</v>
      </c>
    </row>
    <row r="659" spans="1:9" s="6" customFormat="1">
      <c r="A659" s="33" t="s">
        <v>405</v>
      </c>
      <c r="B659" s="30" t="s">
        <v>386</v>
      </c>
      <c r="C659" s="31" t="s">
        <v>233</v>
      </c>
      <c r="D659" s="31" t="s">
        <v>233</v>
      </c>
      <c r="E659" s="31" t="s">
        <v>456</v>
      </c>
      <c r="F659" s="31" t="s">
        <v>406</v>
      </c>
      <c r="G659" s="32">
        <v>3768457</v>
      </c>
      <c r="H659" s="32">
        <v>3768457</v>
      </c>
      <c r="I659" s="19">
        <f t="shared" si="215"/>
        <v>0</v>
      </c>
    </row>
    <row r="660" spans="1:9" s="6" customFormat="1" ht="63.75">
      <c r="A660" s="29" t="s">
        <v>417</v>
      </c>
      <c r="B660" s="30" t="s">
        <v>386</v>
      </c>
      <c r="C660" s="31" t="s">
        <v>233</v>
      </c>
      <c r="D660" s="31" t="s">
        <v>233</v>
      </c>
      <c r="E660" s="31" t="s">
        <v>418</v>
      </c>
      <c r="F660" s="31" t="s">
        <v>9</v>
      </c>
      <c r="G660" s="32">
        <f t="shared" ref="G660:G664" si="242">G661</f>
        <v>45200</v>
      </c>
      <c r="H660" s="32">
        <v>45200</v>
      </c>
      <c r="I660" s="19">
        <f t="shared" si="215"/>
        <v>0</v>
      </c>
    </row>
    <row r="661" spans="1:9" s="6" customFormat="1" ht="25.5">
      <c r="A661" s="29" t="s">
        <v>419</v>
      </c>
      <c r="B661" s="30" t="s">
        <v>386</v>
      </c>
      <c r="C661" s="31" t="s">
        <v>233</v>
      </c>
      <c r="D661" s="31" t="s">
        <v>233</v>
      </c>
      <c r="E661" s="31" t="s">
        <v>420</v>
      </c>
      <c r="F661" s="31" t="s">
        <v>9</v>
      </c>
      <c r="G661" s="32">
        <f t="shared" si="242"/>
        <v>45200</v>
      </c>
      <c r="H661" s="32">
        <v>45200</v>
      </c>
      <c r="I661" s="19">
        <f t="shared" ref="I661:I724" si="243">G661-H661</f>
        <v>0</v>
      </c>
    </row>
    <row r="662" spans="1:9" s="6" customFormat="1" ht="25.5">
      <c r="A662" s="29" t="s">
        <v>421</v>
      </c>
      <c r="B662" s="30" t="s">
        <v>386</v>
      </c>
      <c r="C662" s="31" t="s">
        <v>233</v>
      </c>
      <c r="D662" s="31" t="s">
        <v>233</v>
      </c>
      <c r="E662" s="31" t="s">
        <v>422</v>
      </c>
      <c r="F662" s="31" t="s">
        <v>9</v>
      </c>
      <c r="G662" s="32">
        <f t="shared" si="242"/>
        <v>45200</v>
      </c>
      <c r="H662" s="32">
        <v>45200</v>
      </c>
      <c r="I662" s="19">
        <f t="shared" si="243"/>
        <v>0</v>
      </c>
    </row>
    <row r="663" spans="1:9" s="6" customFormat="1" ht="38.25">
      <c r="A663" s="29" t="s">
        <v>423</v>
      </c>
      <c r="B663" s="30" t="s">
        <v>386</v>
      </c>
      <c r="C663" s="31" t="s">
        <v>233</v>
      </c>
      <c r="D663" s="31" t="s">
        <v>233</v>
      </c>
      <c r="E663" s="31" t="s">
        <v>424</v>
      </c>
      <c r="F663" s="31" t="s">
        <v>9</v>
      </c>
      <c r="G663" s="32">
        <f t="shared" si="242"/>
        <v>45200</v>
      </c>
      <c r="H663" s="32">
        <v>45200</v>
      </c>
      <c r="I663" s="19">
        <f t="shared" si="243"/>
        <v>0</v>
      </c>
    </row>
    <row r="664" spans="1:9" s="6" customFormat="1">
      <c r="A664" s="29" t="s">
        <v>401</v>
      </c>
      <c r="B664" s="30" t="s">
        <v>386</v>
      </c>
      <c r="C664" s="31" t="s">
        <v>233</v>
      </c>
      <c r="D664" s="31" t="s">
        <v>233</v>
      </c>
      <c r="E664" s="31" t="s">
        <v>424</v>
      </c>
      <c r="F664" s="31" t="s">
        <v>402</v>
      </c>
      <c r="G664" s="32">
        <f t="shared" si="242"/>
        <v>45200</v>
      </c>
      <c r="H664" s="32">
        <v>45200</v>
      </c>
      <c r="I664" s="19">
        <f t="shared" si="243"/>
        <v>0</v>
      </c>
    </row>
    <row r="665" spans="1:9" s="6" customFormat="1">
      <c r="A665" s="33" t="s">
        <v>405</v>
      </c>
      <c r="B665" s="30" t="s">
        <v>386</v>
      </c>
      <c r="C665" s="31" t="s">
        <v>233</v>
      </c>
      <c r="D665" s="31" t="s">
        <v>233</v>
      </c>
      <c r="E665" s="31" t="s">
        <v>424</v>
      </c>
      <c r="F665" s="31" t="s">
        <v>406</v>
      </c>
      <c r="G665" s="32">
        <v>45200</v>
      </c>
      <c r="H665" s="32">
        <v>45200</v>
      </c>
      <c r="I665" s="19">
        <f t="shared" si="243"/>
        <v>0</v>
      </c>
    </row>
    <row r="666" spans="1:9" s="6" customFormat="1">
      <c r="A666" s="25" t="s">
        <v>457</v>
      </c>
      <c r="B666" s="26" t="s">
        <v>386</v>
      </c>
      <c r="C666" s="27" t="s">
        <v>233</v>
      </c>
      <c r="D666" s="27" t="s">
        <v>458</v>
      </c>
      <c r="E666" s="27" t="s">
        <v>8</v>
      </c>
      <c r="F666" s="27" t="s">
        <v>9</v>
      </c>
      <c r="G666" s="28">
        <f t="shared" ref="G666" si="244">G667+G681+G687</f>
        <v>47813250</v>
      </c>
      <c r="H666" s="28">
        <v>47813250</v>
      </c>
      <c r="I666" s="19">
        <f t="shared" si="243"/>
        <v>0</v>
      </c>
    </row>
    <row r="667" spans="1:9" s="6" customFormat="1" ht="25.5">
      <c r="A667" s="29" t="s">
        <v>388</v>
      </c>
      <c r="B667" s="30" t="s">
        <v>386</v>
      </c>
      <c r="C667" s="31" t="s">
        <v>233</v>
      </c>
      <c r="D667" s="31" t="s">
        <v>458</v>
      </c>
      <c r="E667" s="31" t="s">
        <v>389</v>
      </c>
      <c r="F667" s="31" t="s">
        <v>9</v>
      </c>
      <c r="G667" s="32">
        <f t="shared" ref="G667" si="245">G668</f>
        <v>12760060</v>
      </c>
      <c r="H667" s="32">
        <v>12760060</v>
      </c>
      <c r="I667" s="19">
        <f t="shared" si="243"/>
        <v>0</v>
      </c>
    </row>
    <row r="668" spans="1:9" s="6" customFormat="1" ht="25.5">
      <c r="A668" s="29" t="s">
        <v>390</v>
      </c>
      <c r="B668" s="30" t="s">
        <v>386</v>
      </c>
      <c r="C668" s="31" t="s">
        <v>233</v>
      </c>
      <c r="D668" s="31" t="s">
        <v>458</v>
      </c>
      <c r="E668" s="31" t="s">
        <v>391</v>
      </c>
      <c r="F668" s="31" t="s">
        <v>9</v>
      </c>
      <c r="G668" s="32">
        <f t="shared" ref="G668" si="246">G669+G677</f>
        <v>12760060</v>
      </c>
      <c r="H668" s="32">
        <v>12760060</v>
      </c>
      <c r="I668" s="19">
        <f t="shared" si="243"/>
        <v>0</v>
      </c>
    </row>
    <row r="669" spans="1:9" s="6" customFormat="1" ht="38.25">
      <c r="A669" s="29" t="s">
        <v>459</v>
      </c>
      <c r="B669" s="30" t="s">
        <v>386</v>
      </c>
      <c r="C669" s="31" t="s">
        <v>233</v>
      </c>
      <c r="D669" s="31" t="s">
        <v>458</v>
      </c>
      <c r="E669" s="31" t="s">
        <v>460</v>
      </c>
      <c r="F669" s="31" t="s">
        <v>9</v>
      </c>
      <c r="G669" s="32">
        <f t="shared" ref="G669" si="247">G670</f>
        <v>5078790</v>
      </c>
      <c r="H669" s="32">
        <v>5078790</v>
      </c>
      <c r="I669" s="19">
        <f t="shared" si="243"/>
        <v>0</v>
      </c>
    </row>
    <row r="670" spans="1:9" s="6" customFormat="1">
      <c r="A670" s="29" t="s">
        <v>461</v>
      </c>
      <c r="B670" s="30" t="s">
        <v>386</v>
      </c>
      <c r="C670" s="31" t="s">
        <v>233</v>
      </c>
      <c r="D670" s="31" t="s">
        <v>458</v>
      </c>
      <c r="E670" s="31" t="s">
        <v>462</v>
      </c>
      <c r="F670" s="31" t="s">
        <v>9</v>
      </c>
      <c r="G670" s="32">
        <f t="shared" ref="G670" si="248">G671+G673+G675</f>
        <v>5078790</v>
      </c>
      <c r="H670" s="32">
        <v>5078790</v>
      </c>
      <c r="I670" s="19">
        <f t="shared" si="243"/>
        <v>0</v>
      </c>
    </row>
    <row r="671" spans="1:9" s="6" customFormat="1" ht="25.5">
      <c r="A671" s="29" t="s">
        <v>28</v>
      </c>
      <c r="B671" s="30" t="s">
        <v>386</v>
      </c>
      <c r="C671" s="31" t="s">
        <v>233</v>
      </c>
      <c r="D671" s="31" t="s">
        <v>458</v>
      </c>
      <c r="E671" s="31" t="s">
        <v>462</v>
      </c>
      <c r="F671" s="31" t="s">
        <v>29</v>
      </c>
      <c r="G671" s="32">
        <f t="shared" ref="G671" si="249">G672</f>
        <v>200000</v>
      </c>
      <c r="H671" s="32">
        <v>200000</v>
      </c>
      <c r="I671" s="19">
        <f t="shared" si="243"/>
        <v>0</v>
      </c>
    </row>
    <row r="672" spans="1:9" s="6" customFormat="1">
      <c r="A672" s="33" t="s">
        <v>30</v>
      </c>
      <c r="B672" s="30" t="s">
        <v>386</v>
      </c>
      <c r="C672" s="31" t="s">
        <v>233</v>
      </c>
      <c r="D672" s="31" t="s">
        <v>458</v>
      </c>
      <c r="E672" s="31" t="s">
        <v>462</v>
      </c>
      <c r="F672" s="31" t="s">
        <v>31</v>
      </c>
      <c r="G672" s="32">
        <v>200000</v>
      </c>
      <c r="H672" s="32">
        <v>200000</v>
      </c>
      <c r="I672" s="19">
        <f t="shared" si="243"/>
        <v>0</v>
      </c>
    </row>
    <row r="673" spans="1:9" s="6" customFormat="1">
      <c r="A673" s="29" t="s">
        <v>395</v>
      </c>
      <c r="B673" s="30" t="s">
        <v>386</v>
      </c>
      <c r="C673" s="31" t="s">
        <v>233</v>
      </c>
      <c r="D673" s="31" t="s">
        <v>458</v>
      </c>
      <c r="E673" s="31" t="s">
        <v>462</v>
      </c>
      <c r="F673" s="31" t="s">
        <v>396</v>
      </c>
      <c r="G673" s="32">
        <f t="shared" ref="G673" si="250">G674</f>
        <v>4533500</v>
      </c>
      <c r="H673" s="32">
        <v>4533500</v>
      </c>
      <c r="I673" s="19">
        <f t="shared" si="243"/>
        <v>0</v>
      </c>
    </row>
    <row r="674" spans="1:9" s="6" customFormat="1">
      <c r="A674" s="33" t="s">
        <v>399</v>
      </c>
      <c r="B674" s="30" t="s">
        <v>386</v>
      </c>
      <c r="C674" s="31" t="s">
        <v>233</v>
      </c>
      <c r="D674" s="31" t="s">
        <v>458</v>
      </c>
      <c r="E674" s="31" t="s">
        <v>462</v>
      </c>
      <c r="F674" s="31" t="s">
        <v>400</v>
      </c>
      <c r="G674" s="32">
        <v>4533500</v>
      </c>
      <c r="H674" s="32">
        <v>4533500</v>
      </c>
      <c r="I674" s="19">
        <f t="shared" si="243"/>
        <v>0</v>
      </c>
    </row>
    <row r="675" spans="1:9" s="6" customFormat="1">
      <c r="A675" s="29" t="s">
        <v>401</v>
      </c>
      <c r="B675" s="30" t="s">
        <v>386</v>
      </c>
      <c r="C675" s="31" t="s">
        <v>233</v>
      </c>
      <c r="D675" s="31" t="s">
        <v>458</v>
      </c>
      <c r="E675" s="31" t="s">
        <v>462</v>
      </c>
      <c r="F675" s="31" t="s">
        <v>402</v>
      </c>
      <c r="G675" s="32">
        <f t="shared" ref="G675" si="251">G676</f>
        <v>345290</v>
      </c>
      <c r="H675" s="32">
        <v>345290</v>
      </c>
      <c r="I675" s="19">
        <f t="shared" si="243"/>
        <v>0</v>
      </c>
    </row>
    <row r="676" spans="1:9" s="6" customFormat="1">
      <c r="A676" s="33" t="s">
        <v>405</v>
      </c>
      <c r="B676" s="30" t="s">
        <v>386</v>
      </c>
      <c r="C676" s="31" t="s">
        <v>233</v>
      </c>
      <c r="D676" s="31" t="s">
        <v>458</v>
      </c>
      <c r="E676" s="31" t="s">
        <v>462</v>
      </c>
      <c r="F676" s="31" t="s">
        <v>406</v>
      </c>
      <c r="G676" s="32">
        <v>345290</v>
      </c>
      <c r="H676" s="32">
        <v>345290</v>
      </c>
      <c r="I676" s="19">
        <f t="shared" si="243"/>
        <v>0</v>
      </c>
    </row>
    <row r="677" spans="1:9" s="6" customFormat="1" ht="25.5">
      <c r="A677" s="36" t="s">
        <v>463</v>
      </c>
      <c r="B677" s="37" t="s">
        <v>386</v>
      </c>
      <c r="C677" s="38" t="s">
        <v>233</v>
      </c>
      <c r="D677" s="38" t="s">
        <v>458</v>
      </c>
      <c r="E677" s="38" t="s">
        <v>464</v>
      </c>
      <c r="F677" s="38" t="s">
        <v>9</v>
      </c>
      <c r="G677" s="39">
        <f t="shared" ref="G677" si="252">G678</f>
        <v>7681270</v>
      </c>
      <c r="H677" s="39">
        <v>7681270</v>
      </c>
      <c r="I677" s="19">
        <f t="shared" si="243"/>
        <v>0</v>
      </c>
    </row>
    <row r="678" spans="1:9" s="6" customFormat="1" ht="25.5">
      <c r="A678" s="36" t="s">
        <v>136</v>
      </c>
      <c r="B678" s="37" t="s">
        <v>386</v>
      </c>
      <c r="C678" s="38" t="s">
        <v>233</v>
      </c>
      <c r="D678" s="38" t="s">
        <v>458</v>
      </c>
      <c r="E678" s="38" t="s">
        <v>465</v>
      </c>
      <c r="F678" s="38" t="s">
        <v>9</v>
      </c>
      <c r="G678" s="39">
        <f t="shared" ref="G678" si="253">SUM(G679:G679)</f>
        <v>7681270</v>
      </c>
      <c r="H678" s="39">
        <v>7681270</v>
      </c>
      <c r="I678" s="19">
        <f t="shared" si="243"/>
        <v>0</v>
      </c>
    </row>
    <row r="679" spans="1:9" s="6" customFormat="1">
      <c r="A679" s="36" t="s">
        <v>395</v>
      </c>
      <c r="B679" s="37" t="s">
        <v>386</v>
      </c>
      <c r="C679" s="38" t="s">
        <v>233</v>
      </c>
      <c r="D679" s="38" t="s">
        <v>458</v>
      </c>
      <c r="E679" s="38" t="s">
        <v>465</v>
      </c>
      <c r="F679" s="38" t="s">
        <v>396</v>
      </c>
      <c r="G679" s="32">
        <f t="shared" ref="G679" si="254">G680</f>
        <v>7681270</v>
      </c>
      <c r="H679" s="32">
        <v>7681270</v>
      </c>
      <c r="I679" s="19">
        <f t="shared" si="243"/>
        <v>0</v>
      </c>
    </row>
    <row r="680" spans="1:9" s="6" customFormat="1" ht="38.25">
      <c r="A680" s="29" t="s">
        <v>397</v>
      </c>
      <c r="B680" s="37" t="s">
        <v>386</v>
      </c>
      <c r="C680" s="38" t="s">
        <v>233</v>
      </c>
      <c r="D680" s="38" t="s">
        <v>458</v>
      </c>
      <c r="E680" s="38" t="s">
        <v>465</v>
      </c>
      <c r="F680" s="38" t="s">
        <v>398</v>
      </c>
      <c r="G680" s="32">
        <v>7681270</v>
      </c>
      <c r="H680" s="32">
        <v>7681270</v>
      </c>
      <c r="I680" s="19">
        <f t="shared" si="243"/>
        <v>0</v>
      </c>
    </row>
    <row r="681" spans="1:9" s="6" customFormat="1" ht="63.75">
      <c r="A681" s="29" t="s">
        <v>417</v>
      </c>
      <c r="B681" s="30" t="s">
        <v>386</v>
      </c>
      <c r="C681" s="31" t="s">
        <v>233</v>
      </c>
      <c r="D681" s="31" t="s">
        <v>458</v>
      </c>
      <c r="E681" s="31" t="s">
        <v>418</v>
      </c>
      <c r="F681" s="31" t="s">
        <v>9</v>
      </c>
      <c r="G681" s="32">
        <f t="shared" ref="G681:G685" si="255">G682</f>
        <v>14400</v>
      </c>
      <c r="H681" s="32">
        <v>14400</v>
      </c>
      <c r="I681" s="19">
        <f t="shared" si="243"/>
        <v>0</v>
      </c>
    </row>
    <row r="682" spans="1:9" s="6" customFormat="1" ht="25.5">
      <c r="A682" s="29" t="s">
        <v>419</v>
      </c>
      <c r="B682" s="30" t="s">
        <v>386</v>
      </c>
      <c r="C682" s="31" t="s">
        <v>233</v>
      </c>
      <c r="D682" s="31" t="s">
        <v>458</v>
      </c>
      <c r="E682" s="31" t="s">
        <v>420</v>
      </c>
      <c r="F682" s="31" t="s">
        <v>9</v>
      </c>
      <c r="G682" s="32">
        <f t="shared" si="255"/>
        <v>14400</v>
      </c>
      <c r="H682" s="32">
        <v>14400</v>
      </c>
      <c r="I682" s="19">
        <f t="shared" si="243"/>
        <v>0</v>
      </c>
    </row>
    <row r="683" spans="1:9" s="6" customFormat="1" ht="25.5">
      <c r="A683" s="29" t="s">
        <v>421</v>
      </c>
      <c r="B683" s="30" t="s">
        <v>386</v>
      </c>
      <c r="C683" s="31" t="s">
        <v>233</v>
      </c>
      <c r="D683" s="31" t="s">
        <v>458</v>
      </c>
      <c r="E683" s="31" t="s">
        <v>422</v>
      </c>
      <c r="F683" s="31" t="s">
        <v>9</v>
      </c>
      <c r="G683" s="32">
        <f t="shared" si="255"/>
        <v>14400</v>
      </c>
      <c r="H683" s="32">
        <v>14400</v>
      </c>
      <c r="I683" s="19">
        <f t="shared" si="243"/>
        <v>0</v>
      </c>
    </row>
    <row r="684" spans="1:9" s="6" customFormat="1" ht="38.25">
      <c r="A684" s="29" t="s">
        <v>423</v>
      </c>
      <c r="B684" s="30" t="s">
        <v>386</v>
      </c>
      <c r="C684" s="31" t="s">
        <v>233</v>
      </c>
      <c r="D684" s="31" t="s">
        <v>458</v>
      </c>
      <c r="E684" s="31" t="s">
        <v>424</v>
      </c>
      <c r="F684" s="31" t="s">
        <v>9</v>
      </c>
      <c r="G684" s="32">
        <f t="shared" si="255"/>
        <v>14400</v>
      </c>
      <c r="H684" s="32">
        <v>14400</v>
      </c>
      <c r="I684" s="19">
        <f t="shared" si="243"/>
        <v>0</v>
      </c>
    </row>
    <row r="685" spans="1:9" s="6" customFormat="1">
      <c r="A685" s="29" t="s">
        <v>395</v>
      </c>
      <c r="B685" s="30" t="s">
        <v>386</v>
      </c>
      <c r="C685" s="31" t="s">
        <v>233</v>
      </c>
      <c r="D685" s="31" t="s">
        <v>458</v>
      </c>
      <c r="E685" s="31" t="s">
        <v>424</v>
      </c>
      <c r="F685" s="31" t="s">
        <v>396</v>
      </c>
      <c r="G685" s="32">
        <f t="shared" si="255"/>
        <v>14400</v>
      </c>
      <c r="H685" s="32">
        <v>14400</v>
      </c>
      <c r="I685" s="19">
        <f t="shared" si="243"/>
        <v>0</v>
      </c>
    </row>
    <row r="686" spans="1:9" s="6" customFormat="1">
      <c r="A686" s="33" t="s">
        <v>399</v>
      </c>
      <c r="B686" s="30" t="s">
        <v>386</v>
      </c>
      <c r="C686" s="31" t="s">
        <v>233</v>
      </c>
      <c r="D686" s="31" t="s">
        <v>458</v>
      </c>
      <c r="E686" s="31" t="s">
        <v>424</v>
      </c>
      <c r="F686" s="31" t="s">
        <v>400</v>
      </c>
      <c r="G686" s="32">
        <v>14400</v>
      </c>
      <c r="H686" s="32">
        <v>14400</v>
      </c>
      <c r="I686" s="19">
        <f t="shared" si="243"/>
        <v>0</v>
      </c>
    </row>
    <row r="687" spans="1:9" s="6" customFormat="1" ht="25.5">
      <c r="A687" s="29" t="s">
        <v>466</v>
      </c>
      <c r="B687" s="30" t="s">
        <v>386</v>
      </c>
      <c r="C687" s="31" t="s">
        <v>233</v>
      </c>
      <c r="D687" s="31" t="s">
        <v>458</v>
      </c>
      <c r="E687" s="31" t="s">
        <v>467</v>
      </c>
      <c r="F687" s="31" t="s">
        <v>9</v>
      </c>
      <c r="G687" s="32">
        <f t="shared" ref="G687" si="256">G688</f>
        <v>35038790</v>
      </c>
      <c r="H687" s="32">
        <v>35038790</v>
      </c>
      <c r="I687" s="19">
        <f t="shared" si="243"/>
        <v>0</v>
      </c>
    </row>
    <row r="688" spans="1:9" s="6" customFormat="1" ht="25.5">
      <c r="A688" s="29" t="s">
        <v>468</v>
      </c>
      <c r="B688" s="30" t="s">
        <v>386</v>
      </c>
      <c r="C688" s="31" t="s">
        <v>233</v>
      </c>
      <c r="D688" s="31" t="s">
        <v>458</v>
      </c>
      <c r="E688" s="31" t="s">
        <v>469</v>
      </c>
      <c r="F688" s="31" t="s">
        <v>9</v>
      </c>
      <c r="G688" s="32">
        <f>G689+G699+G711+G703</f>
        <v>35038790</v>
      </c>
      <c r="H688" s="32">
        <v>35038790</v>
      </c>
      <c r="I688" s="19">
        <f t="shared" si="243"/>
        <v>0</v>
      </c>
    </row>
    <row r="689" spans="1:9" s="6" customFormat="1" ht="25.5">
      <c r="A689" s="29" t="s">
        <v>18</v>
      </c>
      <c r="B689" s="30" t="s">
        <v>386</v>
      </c>
      <c r="C689" s="31" t="s">
        <v>233</v>
      </c>
      <c r="D689" s="31" t="s">
        <v>458</v>
      </c>
      <c r="E689" s="31" t="s">
        <v>470</v>
      </c>
      <c r="F689" s="31" t="s">
        <v>9</v>
      </c>
      <c r="G689" s="32">
        <f t="shared" ref="G689" si="257">G690+G693+G695</f>
        <v>2940550</v>
      </c>
      <c r="H689" s="32">
        <v>2940550</v>
      </c>
      <c r="I689" s="19">
        <f t="shared" si="243"/>
        <v>0</v>
      </c>
    </row>
    <row r="690" spans="1:9" s="6" customFormat="1" ht="25.5">
      <c r="A690" s="29" t="s">
        <v>471</v>
      </c>
      <c r="B690" s="30" t="s">
        <v>386</v>
      </c>
      <c r="C690" s="31" t="s">
        <v>233</v>
      </c>
      <c r="D690" s="31" t="s">
        <v>458</v>
      </c>
      <c r="E690" s="31" t="s">
        <v>470</v>
      </c>
      <c r="F690" s="31" t="s">
        <v>21</v>
      </c>
      <c r="G690" s="32">
        <f t="shared" ref="G690" si="258">SUM(G691:G692)</f>
        <v>677240</v>
      </c>
      <c r="H690" s="32">
        <v>677240</v>
      </c>
      <c r="I690" s="19">
        <f t="shared" si="243"/>
        <v>0</v>
      </c>
    </row>
    <row r="691" spans="1:9" s="6" customFormat="1" ht="25.5">
      <c r="A691" s="33" t="s">
        <v>22</v>
      </c>
      <c r="B691" s="30" t="s">
        <v>386</v>
      </c>
      <c r="C691" s="31" t="s">
        <v>233</v>
      </c>
      <c r="D691" s="31" t="s">
        <v>458</v>
      </c>
      <c r="E691" s="31" t="s">
        <v>470</v>
      </c>
      <c r="F691" s="31" t="s">
        <v>23</v>
      </c>
      <c r="G691" s="32">
        <v>522400</v>
      </c>
      <c r="H691" s="32">
        <v>522400</v>
      </c>
      <c r="I691" s="19">
        <f t="shared" si="243"/>
        <v>0</v>
      </c>
    </row>
    <row r="692" spans="1:9" s="6" customFormat="1" ht="38.25">
      <c r="A692" s="33" t="s">
        <v>26</v>
      </c>
      <c r="B692" s="30" t="s">
        <v>386</v>
      </c>
      <c r="C692" s="31" t="s">
        <v>233</v>
      </c>
      <c r="D692" s="31" t="s">
        <v>458</v>
      </c>
      <c r="E692" s="31" t="s">
        <v>470</v>
      </c>
      <c r="F692" s="31" t="s">
        <v>27</v>
      </c>
      <c r="G692" s="32">
        <v>154840</v>
      </c>
      <c r="H692" s="32">
        <v>154840</v>
      </c>
      <c r="I692" s="19">
        <f t="shared" si="243"/>
        <v>0</v>
      </c>
    </row>
    <row r="693" spans="1:9" s="6" customFormat="1" ht="25.5">
      <c r="A693" s="29" t="s">
        <v>28</v>
      </c>
      <c r="B693" s="30" t="s">
        <v>386</v>
      </c>
      <c r="C693" s="31" t="s">
        <v>233</v>
      </c>
      <c r="D693" s="31" t="s">
        <v>458</v>
      </c>
      <c r="E693" s="31" t="s">
        <v>470</v>
      </c>
      <c r="F693" s="31" t="s">
        <v>29</v>
      </c>
      <c r="G693" s="32">
        <f t="shared" ref="G693" si="259">G694</f>
        <v>2210170</v>
      </c>
      <c r="H693" s="32">
        <v>2210170</v>
      </c>
      <c r="I693" s="19">
        <f t="shared" si="243"/>
        <v>0</v>
      </c>
    </row>
    <row r="694" spans="1:9" s="6" customFormat="1">
      <c r="A694" s="33" t="s">
        <v>30</v>
      </c>
      <c r="B694" s="30" t="s">
        <v>386</v>
      </c>
      <c r="C694" s="31" t="s">
        <v>233</v>
      </c>
      <c r="D694" s="31" t="s">
        <v>458</v>
      </c>
      <c r="E694" s="31" t="s">
        <v>470</v>
      </c>
      <c r="F694" s="31" t="s">
        <v>31</v>
      </c>
      <c r="G694" s="32">
        <v>2210170</v>
      </c>
      <c r="H694" s="32">
        <v>2210170</v>
      </c>
      <c r="I694" s="19">
        <f t="shared" si="243"/>
        <v>0</v>
      </c>
    </row>
    <row r="695" spans="1:9" s="6" customFormat="1">
      <c r="A695" s="29" t="s">
        <v>32</v>
      </c>
      <c r="B695" s="30" t="s">
        <v>386</v>
      </c>
      <c r="C695" s="31" t="s">
        <v>233</v>
      </c>
      <c r="D695" s="31" t="s">
        <v>458</v>
      </c>
      <c r="E695" s="31" t="s">
        <v>470</v>
      </c>
      <c r="F695" s="31" t="s">
        <v>33</v>
      </c>
      <c r="G695" s="32">
        <f t="shared" ref="G695" si="260">SUM(G696:G698)</f>
        <v>53140</v>
      </c>
      <c r="H695" s="32">
        <v>53140</v>
      </c>
      <c r="I695" s="19">
        <f t="shared" si="243"/>
        <v>0</v>
      </c>
    </row>
    <row r="696" spans="1:9" s="6" customFormat="1">
      <c r="A696" s="33" t="s">
        <v>34</v>
      </c>
      <c r="B696" s="30" t="s">
        <v>386</v>
      </c>
      <c r="C696" s="31" t="s">
        <v>233</v>
      </c>
      <c r="D696" s="31" t="s">
        <v>458</v>
      </c>
      <c r="E696" s="31" t="s">
        <v>470</v>
      </c>
      <c r="F696" s="31" t="s">
        <v>35</v>
      </c>
      <c r="G696" s="32">
        <v>40240</v>
      </c>
      <c r="H696" s="32">
        <v>40240</v>
      </c>
      <c r="I696" s="19">
        <f t="shared" si="243"/>
        <v>0</v>
      </c>
    </row>
    <row r="697" spans="1:9" s="6" customFormat="1">
      <c r="A697" s="33" t="s">
        <v>36</v>
      </c>
      <c r="B697" s="30" t="s">
        <v>386</v>
      </c>
      <c r="C697" s="31" t="s">
        <v>233</v>
      </c>
      <c r="D697" s="31" t="s">
        <v>458</v>
      </c>
      <c r="E697" s="31" t="s">
        <v>470</v>
      </c>
      <c r="F697" s="31" t="s">
        <v>37</v>
      </c>
      <c r="G697" s="32">
        <v>1900</v>
      </c>
      <c r="H697" s="32">
        <v>1900</v>
      </c>
      <c r="I697" s="19">
        <f t="shared" si="243"/>
        <v>0</v>
      </c>
    </row>
    <row r="698" spans="1:9" s="6" customFormat="1">
      <c r="A698" s="33" t="s">
        <v>83</v>
      </c>
      <c r="B698" s="30" t="s">
        <v>386</v>
      </c>
      <c r="C698" s="31" t="s">
        <v>233</v>
      </c>
      <c r="D698" s="31" t="s">
        <v>458</v>
      </c>
      <c r="E698" s="31" t="s">
        <v>470</v>
      </c>
      <c r="F698" s="31" t="s">
        <v>84</v>
      </c>
      <c r="G698" s="32">
        <v>11000</v>
      </c>
      <c r="H698" s="32">
        <v>11000</v>
      </c>
      <c r="I698" s="19">
        <f t="shared" si="243"/>
        <v>0</v>
      </c>
    </row>
    <row r="699" spans="1:9" s="6" customFormat="1" ht="25.5">
      <c r="A699" s="29" t="s">
        <v>38</v>
      </c>
      <c r="B699" s="30" t="s">
        <v>386</v>
      </c>
      <c r="C699" s="31" t="s">
        <v>233</v>
      </c>
      <c r="D699" s="31" t="s">
        <v>458</v>
      </c>
      <c r="E699" s="31" t="s">
        <v>472</v>
      </c>
      <c r="F699" s="31" t="s">
        <v>9</v>
      </c>
      <c r="G699" s="32">
        <f t="shared" ref="G699" si="261">G700</f>
        <v>22216740</v>
      </c>
      <c r="H699" s="32">
        <v>22216740</v>
      </c>
      <c r="I699" s="19">
        <f t="shared" si="243"/>
        <v>0</v>
      </c>
    </row>
    <row r="700" spans="1:9" s="6" customFormat="1" ht="25.5">
      <c r="A700" s="29" t="s">
        <v>471</v>
      </c>
      <c r="B700" s="30" t="s">
        <v>386</v>
      </c>
      <c r="C700" s="31" t="s">
        <v>233</v>
      </c>
      <c r="D700" s="31" t="s">
        <v>458</v>
      </c>
      <c r="E700" s="31" t="s">
        <v>472</v>
      </c>
      <c r="F700" s="31" t="s">
        <v>21</v>
      </c>
      <c r="G700" s="32">
        <f t="shared" ref="G700" si="262">SUM(G701:G702)</f>
        <v>22216740</v>
      </c>
      <c r="H700" s="32">
        <v>22216740</v>
      </c>
      <c r="I700" s="19">
        <f t="shared" si="243"/>
        <v>0</v>
      </c>
    </row>
    <row r="701" spans="1:9" s="6" customFormat="1">
      <c r="A701" s="33" t="s">
        <v>40</v>
      </c>
      <c r="B701" s="30" t="s">
        <v>386</v>
      </c>
      <c r="C701" s="31" t="s">
        <v>233</v>
      </c>
      <c r="D701" s="31" t="s">
        <v>458</v>
      </c>
      <c r="E701" s="31" t="s">
        <v>472</v>
      </c>
      <c r="F701" s="31" t="s">
        <v>41</v>
      </c>
      <c r="G701" s="32">
        <v>17069914</v>
      </c>
      <c r="H701" s="32">
        <v>17069914</v>
      </c>
      <c r="I701" s="19">
        <f t="shared" si="243"/>
        <v>0</v>
      </c>
    </row>
    <row r="702" spans="1:9" s="6" customFormat="1" ht="38.25">
      <c r="A702" s="33" t="s">
        <v>26</v>
      </c>
      <c r="B702" s="30" t="s">
        <v>386</v>
      </c>
      <c r="C702" s="31" t="s">
        <v>233</v>
      </c>
      <c r="D702" s="31" t="s">
        <v>458</v>
      </c>
      <c r="E702" s="31" t="s">
        <v>472</v>
      </c>
      <c r="F702" s="31" t="s">
        <v>27</v>
      </c>
      <c r="G702" s="32">
        <v>5146826</v>
      </c>
      <c r="H702" s="32">
        <v>5146826</v>
      </c>
      <c r="I702" s="19">
        <f t="shared" si="243"/>
        <v>0</v>
      </c>
    </row>
    <row r="703" spans="1:9" s="6" customFormat="1" ht="25.5">
      <c r="A703" s="35" t="s">
        <v>136</v>
      </c>
      <c r="B703" s="30" t="s">
        <v>386</v>
      </c>
      <c r="C703" s="31" t="s">
        <v>233</v>
      </c>
      <c r="D703" s="31" t="s">
        <v>458</v>
      </c>
      <c r="E703" s="31" t="s">
        <v>473</v>
      </c>
      <c r="F703" s="31" t="s">
        <v>9</v>
      </c>
      <c r="G703" s="32">
        <f t="shared" ref="G703" si="263">G704+G707+G709</f>
        <v>7565660</v>
      </c>
      <c r="H703" s="32">
        <v>7565660</v>
      </c>
      <c r="I703" s="19">
        <f t="shared" si="243"/>
        <v>0</v>
      </c>
    </row>
    <row r="704" spans="1:9" s="6" customFormat="1">
      <c r="A704" s="44" t="s">
        <v>138</v>
      </c>
      <c r="B704" s="30" t="s">
        <v>386</v>
      </c>
      <c r="C704" s="31" t="s">
        <v>233</v>
      </c>
      <c r="D704" s="31" t="s">
        <v>458</v>
      </c>
      <c r="E704" s="31" t="s">
        <v>473</v>
      </c>
      <c r="F704" s="31" t="s">
        <v>139</v>
      </c>
      <c r="G704" s="32">
        <f t="shared" ref="G704" si="264">SUM(G705:G706)</f>
        <v>6721040</v>
      </c>
      <c r="H704" s="32">
        <v>6721040</v>
      </c>
      <c r="I704" s="19">
        <f t="shared" si="243"/>
        <v>0</v>
      </c>
    </row>
    <row r="705" spans="1:9" s="6" customFormat="1">
      <c r="A705" s="33" t="s">
        <v>140</v>
      </c>
      <c r="B705" s="30" t="s">
        <v>386</v>
      </c>
      <c r="C705" s="31" t="s">
        <v>233</v>
      </c>
      <c r="D705" s="31" t="s">
        <v>458</v>
      </c>
      <c r="E705" s="31" t="s">
        <v>473</v>
      </c>
      <c r="F705" s="31" t="s">
        <v>141</v>
      </c>
      <c r="G705" s="32">
        <v>5162090</v>
      </c>
      <c r="H705" s="32">
        <v>5162090</v>
      </c>
      <c r="I705" s="19">
        <f t="shared" si="243"/>
        <v>0</v>
      </c>
    </row>
    <row r="706" spans="1:9" s="6" customFormat="1" ht="38.25">
      <c r="A706" s="33" t="s">
        <v>144</v>
      </c>
      <c r="B706" s="30" t="s">
        <v>386</v>
      </c>
      <c r="C706" s="31" t="s">
        <v>233</v>
      </c>
      <c r="D706" s="31" t="s">
        <v>458</v>
      </c>
      <c r="E706" s="31" t="s">
        <v>473</v>
      </c>
      <c r="F706" s="31" t="s">
        <v>145</v>
      </c>
      <c r="G706" s="32">
        <v>1558950</v>
      </c>
      <c r="H706" s="32">
        <v>1558950</v>
      </c>
      <c r="I706" s="19">
        <f t="shared" si="243"/>
        <v>0</v>
      </c>
    </row>
    <row r="707" spans="1:9" s="6" customFormat="1" ht="25.5">
      <c r="A707" s="29" t="s">
        <v>28</v>
      </c>
      <c r="B707" s="30" t="s">
        <v>386</v>
      </c>
      <c r="C707" s="31" t="s">
        <v>233</v>
      </c>
      <c r="D707" s="31" t="s">
        <v>458</v>
      </c>
      <c r="E707" s="31" t="s">
        <v>473</v>
      </c>
      <c r="F707" s="31" t="s">
        <v>29</v>
      </c>
      <c r="G707" s="32">
        <f t="shared" ref="G707" si="265">G708</f>
        <v>843520</v>
      </c>
      <c r="H707" s="32">
        <v>843520</v>
      </c>
      <c r="I707" s="19">
        <f t="shared" si="243"/>
        <v>0</v>
      </c>
    </row>
    <row r="708" spans="1:9" s="6" customFormat="1">
      <c r="A708" s="33" t="s">
        <v>30</v>
      </c>
      <c r="B708" s="30" t="s">
        <v>386</v>
      </c>
      <c r="C708" s="31" t="s">
        <v>233</v>
      </c>
      <c r="D708" s="31" t="s">
        <v>458</v>
      </c>
      <c r="E708" s="31" t="s">
        <v>473</v>
      </c>
      <c r="F708" s="31" t="s">
        <v>31</v>
      </c>
      <c r="G708" s="32">
        <v>843520</v>
      </c>
      <c r="H708" s="32">
        <v>843520</v>
      </c>
      <c r="I708" s="19">
        <f t="shared" si="243"/>
        <v>0</v>
      </c>
    </row>
    <row r="709" spans="1:9" s="6" customFormat="1">
      <c r="A709" s="29" t="s">
        <v>32</v>
      </c>
      <c r="B709" s="30" t="s">
        <v>386</v>
      </c>
      <c r="C709" s="31" t="s">
        <v>233</v>
      </c>
      <c r="D709" s="31" t="s">
        <v>458</v>
      </c>
      <c r="E709" s="31" t="s">
        <v>473</v>
      </c>
      <c r="F709" s="31" t="s">
        <v>33</v>
      </c>
      <c r="G709" s="32">
        <f>SUM(G710:G710)</f>
        <v>1100</v>
      </c>
      <c r="H709" s="32">
        <v>1100</v>
      </c>
      <c r="I709" s="19">
        <f t="shared" si="243"/>
        <v>0</v>
      </c>
    </row>
    <row r="710" spans="1:9" s="6" customFormat="1">
      <c r="A710" s="33" t="s">
        <v>34</v>
      </c>
      <c r="B710" s="30" t="s">
        <v>386</v>
      </c>
      <c r="C710" s="31" t="s">
        <v>233</v>
      </c>
      <c r="D710" s="31" t="s">
        <v>458</v>
      </c>
      <c r="E710" s="31" t="s">
        <v>473</v>
      </c>
      <c r="F710" s="31" t="s">
        <v>35</v>
      </c>
      <c r="G710" s="32">
        <v>1100</v>
      </c>
      <c r="H710" s="32">
        <v>1100</v>
      </c>
      <c r="I710" s="19">
        <f t="shared" si="243"/>
        <v>0</v>
      </c>
    </row>
    <row r="711" spans="1:9" s="6" customFormat="1" ht="25.5">
      <c r="A711" s="29" t="s">
        <v>474</v>
      </c>
      <c r="B711" s="30" t="s">
        <v>386</v>
      </c>
      <c r="C711" s="31" t="s">
        <v>233</v>
      </c>
      <c r="D711" s="31" t="s">
        <v>458</v>
      </c>
      <c r="E711" s="31" t="s">
        <v>475</v>
      </c>
      <c r="F711" s="31" t="s">
        <v>9</v>
      </c>
      <c r="G711" s="32">
        <f t="shared" ref="G711" si="266">G712+G716</f>
        <v>2315840</v>
      </c>
      <c r="H711" s="32">
        <v>2315840</v>
      </c>
      <c r="I711" s="19">
        <f t="shared" si="243"/>
        <v>0</v>
      </c>
    </row>
    <row r="712" spans="1:9" s="6" customFormat="1" ht="25.5">
      <c r="A712" s="29" t="s">
        <v>471</v>
      </c>
      <c r="B712" s="30" t="s">
        <v>386</v>
      </c>
      <c r="C712" s="31" t="s">
        <v>233</v>
      </c>
      <c r="D712" s="31" t="s">
        <v>458</v>
      </c>
      <c r="E712" s="31" t="s">
        <v>475</v>
      </c>
      <c r="F712" s="31" t="s">
        <v>21</v>
      </c>
      <c r="G712" s="32">
        <f t="shared" ref="G712" si="267">SUM(G713:G715)</f>
        <v>2026940</v>
      </c>
      <c r="H712" s="32">
        <v>2026940</v>
      </c>
      <c r="I712" s="19">
        <f t="shared" si="243"/>
        <v>0</v>
      </c>
    </row>
    <row r="713" spans="1:9" s="6" customFormat="1">
      <c r="A713" s="33" t="s">
        <v>40</v>
      </c>
      <c r="B713" s="30" t="s">
        <v>386</v>
      </c>
      <c r="C713" s="31" t="s">
        <v>233</v>
      </c>
      <c r="D713" s="31" t="s">
        <v>458</v>
      </c>
      <c r="E713" s="31" t="s">
        <v>475</v>
      </c>
      <c r="F713" s="31" t="s">
        <v>41</v>
      </c>
      <c r="G713" s="32">
        <v>1505040</v>
      </c>
      <c r="H713" s="32">
        <v>1505040</v>
      </c>
      <c r="I713" s="19">
        <f t="shared" si="243"/>
        <v>0</v>
      </c>
    </row>
    <row r="714" spans="1:9" s="6" customFormat="1" ht="25.5">
      <c r="A714" s="33" t="s">
        <v>22</v>
      </c>
      <c r="B714" s="30" t="s">
        <v>386</v>
      </c>
      <c r="C714" s="31" t="s">
        <v>233</v>
      </c>
      <c r="D714" s="31" t="s">
        <v>458</v>
      </c>
      <c r="E714" s="31" t="s">
        <v>475</v>
      </c>
      <c r="F714" s="31" t="s">
        <v>23</v>
      </c>
      <c r="G714" s="32">
        <v>51960</v>
      </c>
      <c r="H714" s="32">
        <v>51960</v>
      </c>
      <c r="I714" s="19">
        <f t="shared" si="243"/>
        <v>0</v>
      </c>
    </row>
    <row r="715" spans="1:9" s="6" customFormat="1" ht="38.25">
      <c r="A715" s="33" t="s">
        <v>26</v>
      </c>
      <c r="B715" s="30" t="s">
        <v>386</v>
      </c>
      <c r="C715" s="31" t="s">
        <v>233</v>
      </c>
      <c r="D715" s="31" t="s">
        <v>458</v>
      </c>
      <c r="E715" s="31" t="s">
        <v>475</v>
      </c>
      <c r="F715" s="31" t="s">
        <v>27</v>
      </c>
      <c r="G715" s="32">
        <v>469940</v>
      </c>
      <c r="H715" s="32">
        <v>469940</v>
      </c>
      <c r="I715" s="19">
        <f t="shared" si="243"/>
        <v>0</v>
      </c>
    </row>
    <row r="716" spans="1:9" s="6" customFormat="1" ht="25.5">
      <c r="A716" s="29" t="s">
        <v>28</v>
      </c>
      <c r="B716" s="30" t="s">
        <v>386</v>
      </c>
      <c r="C716" s="31" t="s">
        <v>233</v>
      </c>
      <c r="D716" s="31" t="s">
        <v>458</v>
      </c>
      <c r="E716" s="31" t="s">
        <v>475</v>
      </c>
      <c r="F716" s="31" t="s">
        <v>29</v>
      </c>
      <c r="G716" s="32">
        <f t="shared" ref="G716" si="268">G717</f>
        <v>288900</v>
      </c>
      <c r="H716" s="32">
        <v>288900</v>
      </c>
      <c r="I716" s="19">
        <f t="shared" si="243"/>
        <v>0</v>
      </c>
    </row>
    <row r="717" spans="1:9" s="6" customFormat="1">
      <c r="A717" s="33" t="s">
        <v>30</v>
      </c>
      <c r="B717" s="30" t="s">
        <v>386</v>
      </c>
      <c r="C717" s="31" t="s">
        <v>233</v>
      </c>
      <c r="D717" s="31" t="s">
        <v>458</v>
      </c>
      <c r="E717" s="31" t="s">
        <v>475</v>
      </c>
      <c r="F717" s="31" t="s">
        <v>31</v>
      </c>
      <c r="G717" s="32">
        <v>288900</v>
      </c>
      <c r="H717" s="32">
        <v>288900</v>
      </c>
      <c r="I717" s="19">
        <f t="shared" si="243"/>
        <v>0</v>
      </c>
    </row>
    <row r="718" spans="1:9" s="6" customFormat="1">
      <c r="A718" s="21" t="s">
        <v>311</v>
      </c>
      <c r="B718" s="22" t="s">
        <v>386</v>
      </c>
      <c r="C718" s="23" t="s">
        <v>312</v>
      </c>
      <c r="D718" s="23" t="s">
        <v>7</v>
      </c>
      <c r="E718" s="23" t="s">
        <v>8</v>
      </c>
      <c r="F718" s="23" t="s">
        <v>9</v>
      </c>
      <c r="G718" s="24">
        <f t="shared" ref="G718:G720" si="269">G719</f>
        <v>159320780</v>
      </c>
      <c r="H718" s="24">
        <v>159320780</v>
      </c>
      <c r="I718" s="19">
        <f t="shared" si="243"/>
        <v>0</v>
      </c>
    </row>
    <row r="719" spans="1:9" s="6" customFormat="1">
      <c r="A719" s="25" t="s">
        <v>476</v>
      </c>
      <c r="B719" s="26" t="s">
        <v>386</v>
      </c>
      <c r="C719" s="27" t="s">
        <v>312</v>
      </c>
      <c r="D719" s="27" t="s">
        <v>79</v>
      </c>
      <c r="E719" s="27" t="s">
        <v>8</v>
      </c>
      <c r="F719" s="27" t="s">
        <v>9</v>
      </c>
      <c r="G719" s="28">
        <f t="shared" si="269"/>
        <v>159320780</v>
      </c>
      <c r="H719" s="28">
        <v>159320780</v>
      </c>
      <c r="I719" s="19">
        <f t="shared" si="243"/>
        <v>0</v>
      </c>
    </row>
    <row r="720" spans="1:9" s="6" customFormat="1" ht="25.5">
      <c r="A720" s="29" t="s">
        <v>388</v>
      </c>
      <c r="B720" s="30" t="s">
        <v>386</v>
      </c>
      <c r="C720" s="31" t="s">
        <v>312</v>
      </c>
      <c r="D720" s="31" t="s">
        <v>79</v>
      </c>
      <c r="E720" s="31" t="s">
        <v>389</v>
      </c>
      <c r="F720" s="31" t="s">
        <v>9</v>
      </c>
      <c r="G720" s="32">
        <f t="shared" si="269"/>
        <v>159320780</v>
      </c>
      <c r="H720" s="32">
        <v>159320780</v>
      </c>
      <c r="I720" s="19">
        <f t="shared" si="243"/>
        <v>0</v>
      </c>
    </row>
    <row r="721" spans="1:9" s="6" customFormat="1" ht="25.5">
      <c r="A721" s="29" t="s">
        <v>390</v>
      </c>
      <c r="B721" s="30" t="s">
        <v>386</v>
      </c>
      <c r="C721" s="31" t="s">
        <v>312</v>
      </c>
      <c r="D721" s="31" t="s">
        <v>79</v>
      </c>
      <c r="E721" s="31" t="s">
        <v>391</v>
      </c>
      <c r="F721" s="31" t="s">
        <v>9</v>
      </c>
      <c r="G721" s="32">
        <f t="shared" ref="G721" si="270">G722+G732+G728</f>
        <v>159320780</v>
      </c>
      <c r="H721" s="32">
        <v>159320780</v>
      </c>
      <c r="I721" s="19">
        <f t="shared" si="243"/>
        <v>0</v>
      </c>
    </row>
    <row r="722" spans="1:9" s="6" customFormat="1" ht="25.5">
      <c r="A722" s="29" t="s">
        <v>392</v>
      </c>
      <c r="B722" s="30" t="s">
        <v>386</v>
      </c>
      <c r="C722" s="31" t="s">
        <v>312</v>
      </c>
      <c r="D722" s="31" t="s">
        <v>79</v>
      </c>
      <c r="E722" s="31" t="s">
        <v>393</v>
      </c>
      <c r="F722" s="31" t="s">
        <v>9</v>
      </c>
      <c r="G722" s="32">
        <f t="shared" ref="G722" si="271">G723</f>
        <v>110847820</v>
      </c>
      <c r="H722" s="32">
        <v>110847820</v>
      </c>
      <c r="I722" s="19">
        <f t="shared" si="243"/>
        <v>0</v>
      </c>
    </row>
    <row r="723" spans="1:9" s="6" customFormat="1" ht="51">
      <c r="A723" s="29" t="s">
        <v>477</v>
      </c>
      <c r="B723" s="30" t="s">
        <v>386</v>
      </c>
      <c r="C723" s="31" t="s">
        <v>312</v>
      </c>
      <c r="D723" s="31" t="s">
        <v>79</v>
      </c>
      <c r="E723" s="31" t="s">
        <v>478</v>
      </c>
      <c r="F723" s="31" t="s">
        <v>9</v>
      </c>
      <c r="G723" s="32">
        <f t="shared" ref="G723" si="272">G724+G726</f>
        <v>110847820</v>
      </c>
      <c r="H723" s="32">
        <v>110847820</v>
      </c>
      <c r="I723" s="19">
        <f t="shared" si="243"/>
        <v>0</v>
      </c>
    </row>
    <row r="724" spans="1:9" s="6" customFormat="1" ht="25.5">
      <c r="A724" s="29" t="s">
        <v>28</v>
      </c>
      <c r="B724" s="30" t="s">
        <v>386</v>
      </c>
      <c r="C724" s="31" t="s">
        <v>312</v>
      </c>
      <c r="D724" s="31" t="s">
        <v>79</v>
      </c>
      <c r="E724" s="31" t="s">
        <v>478</v>
      </c>
      <c r="F724" s="31" t="s">
        <v>29</v>
      </c>
      <c r="G724" s="32">
        <f t="shared" ref="G724" si="273">G725</f>
        <v>1638150</v>
      </c>
      <c r="H724" s="32">
        <v>1638150</v>
      </c>
      <c r="I724" s="19">
        <f t="shared" si="243"/>
        <v>0</v>
      </c>
    </row>
    <row r="725" spans="1:9" s="6" customFormat="1">
      <c r="A725" s="33" t="s">
        <v>30</v>
      </c>
      <c r="B725" s="30" t="s">
        <v>386</v>
      </c>
      <c r="C725" s="31" t="s">
        <v>312</v>
      </c>
      <c r="D725" s="31" t="s">
        <v>79</v>
      </c>
      <c r="E725" s="31" t="s">
        <v>478</v>
      </c>
      <c r="F725" s="31" t="s">
        <v>31</v>
      </c>
      <c r="G725" s="32">
        <v>1638150</v>
      </c>
      <c r="H725" s="32">
        <v>1638150</v>
      </c>
      <c r="I725" s="19">
        <f t="shared" ref="I725:I786" si="274">G725-H725</f>
        <v>0</v>
      </c>
    </row>
    <row r="726" spans="1:9" s="6" customFormat="1">
      <c r="A726" s="29" t="s">
        <v>479</v>
      </c>
      <c r="B726" s="30" t="s">
        <v>386</v>
      </c>
      <c r="C726" s="31" t="s">
        <v>312</v>
      </c>
      <c r="D726" s="31" t="s">
        <v>79</v>
      </c>
      <c r="E726" s="31" t="s">
        <v>478</v>
      </c>
      <c r="F726" s="31" t="s">
        <v>480</v>
      </c>
      <c r="G726" s="32">
        <f t="shared" ref="G726" si="275">G727</f>
        <v>109209670</v>
      </c>
      <c r="H726" s="32">
        <v>109209670</v>
      </c>
      <c r="I726" s="19">
        <f t="shared" si="274"/>
        <v>0</v>
      </c>
    </row>
    <row r="727" spans="1:9" s="6" customFormat="1" ht="25.5">
      <c r="A727" s="33" t="s">
        <v>481</v>
      </c>
      <c r="B727" s="30" t="s">
        <v>386</v>
      </c>
      <c r="C727" s="31" t="s">
        <v>312</v>
      </c>
      <c r="D727" s="31" t="s">
        <v>79</v>
      </c>
      <c r="E727" s="31" t="s">
        <v>478</v>
      </c>
      <c r="F727" s="31" t="s">
        <v>482</v>
      </c>
      <c r="G727" s="32">
        <v>109209670</v>
      </c>
      <c r="H727" s="32">
        <v>109209670</v>
      </c>
      <c r="I727" s="19">
        <f t="shared" si="274"/>
        <v>0</v>
      </c>
    </row>
    <row r="728" spans="1:9" s="6" customFormat="1" ht="38.25">
      <c r="A728" s="44" t="s">
        <v>434</v>
      </c>
      <c r="B728" s="30" t="s">
        <v>386</v>
      </c>
      <c r="C728" s="31" t="s">
        <v>312</v>
      </c>
      <c r="D728" s="31" t="s">
        <v>79</v>
      </c>
      <c r="E728" s="31" t="s">
        <v>435</v>
      </c>
      <c r="F728" s="31" t="s">
        <v>9</v>
      </c>
      <c r="G728" s="32">
        <f t="shared" ref="G728:G730" si="276">G729</f>
        <v>1830780</v>
      </c>
      <c r="H728" s="32">
        <v>1830780</v>
      </c>
      <c r="I728" s="19">
        <f t="shared" si="274"/>
        <v>0</v>
      </c>
    </row>
    <row r="729" spans="1:9" s="6" customFormat="1" ht="38.25">
      <c r="A729" s="44" t="s">
        <v>483</v>
      </c>
      <c r="B729" s="30" t="s">
        <v>386</v>
      </c>
      <c r="C729" s="31" t="s">
        <v>312</v>
      </c>
      <c r="D729" s="31" t="s">
        <v>79</v>
      </c>
      <c r="E729" s="31" t="s">
        <v>484</v>
      </c>
      <c r="F729" s="31" t="s">
        <v>9</v>
      </c>
      <c r="G729" s="32">
        <f t="shared" si="276"/>
        <v>1830780</v>
      </c>
      <c r="H729" s="32">
        <v>1830780</v>
      </c>
      <c r="I729" s="19">
        <f t="shared" si="274"/>
        <v>0</v>
      </c>
    </row>
    <row r="730" spans="1:9" s="6" customFormat="1" ht="25.5">
      <c r="A730" s="29" t="s">
        <v>324</v>
      </c>
      <c r="B730" s="30" t="s">
        <v>386</v>
      </c>
      <c r="C730" s="31" t="s">
        <v>312</v>
      </c>
      <c r="D730" s="31" t="s">
        <v>79</v>
      </c>
      <c r="E730" s="31" t="s">
        <v>484</v>
      </c>
      <c r="F730" s="31" t="s">
        <v>325</v>
      </c>
      <c r="G730" s="32">
        <f t="shared" si="276"/>
        <v>1830780</v>
      </c>
      <c r="H730" s="32">
        <v>1830780</v>
      </c>
      <c r="I730" s="19">
        <f t="shared" si="274"/>
        <v>0</v>
      </c>
    </row>
    <row r="731" spans="1:9" s="6" customFormat="1" ht="25.5">
      <c r="A731" s="33" t="s">
        <v>485</v>
      </c>
      <c r="B731" s="30" t="s">
        <v>386</v>
      </c>
      <c r="C731" s="31" t="s">
        <v>312</v>
      </c>
      <c r="D731" s="31" t="s">
        <v>79</v>
      </c>
      <c r="E731" s="31" t="s">
        <v>484</v>
      </c>
      <c r="F731" s="31" t="s">
        <v>486</v>
      </c>
      <c r="G731" s="32">
        <v>1830780</v>
      </c>
      <c r="H731" s="32">
        <v>1830780</v>
      </c>
      <c r="I731" s="19">
        <f t="shared" si="274"/>
        <v>0</v>
      </c>
    </row>
    <row r="732" spans="1:9" s="6" customFormat="1" ht="25.5">
      <c r="A732" s="29" t="s">
        <v>487</v>
      </c>
      <c r="B732" s="30" t="s">
        <v>386</v>
      </c>
      <c r="C732" s="31" t="s">
        <v>312</v>
      </c>
      <c r="D732" s="31" t="s">
        <v>79</v>
      </c>
      <c r="E732" s="31" t="s">
        <v>488</v>
      </c>
      <c r="F732" s="31" t="s">
        <v>9</v>
      </c>
      <c r="G732" s="32">
        <f t="shared" ref="G732" si="277">G733+G736+G739+G743</f>
        <v>46642180</v>
      </c>
      <c r="H732" s="32">
        <v>46642180</v>
      </c>
      <c r="I732" s="19">
        <f t="shared" si="274"/>
        <v>0</v>
      </c>
    </row>
    <row r="733" spans="1:9" s="6" customFormat="1" ht="25.5">
      <c r="A733" s="44" t="s">
        <v>489</v>
      </c>
      <c r="B733" s="30" t="s">
        <v>386</v>
      </c>
      <c r="C733" s="31" t="s">
        <v>312</v>
      </c>
      <c r="D733" s="31" t="s">
        <v>79</v>
      </c>
      <c r="E733" s="31" t="s">
        <v>490</v>
      </c>
      <c r="F733" s="31" t="s">
        <v>9</v>
      </c>
      <c r="G733" s="32">
        <f t="shared" ref="G733:G734" si="278">G734</f>
        <v>23595650</v>
      </c>
      <c r="H733" s="32">
        <v>23595650</v>
      </c>
      <c r="I733" s="19">
        <f t="shared" si="274"/>
        <v>0</v>
      </c>
    </row>
    <row r="734" spans="1:9" s="6" customFormat="1" ht="25.5">
      <c r="A734" s="29" t="s">
        <v>324</v>
      </c>
      <c r="B734" s="30" t="s">
        <v>386</v>
      </c>
      <c r="C734" s="31" t="s">
        <v>312</v>
      </c>
      <c r="D734" s="31" t="s">
        <v>79</v>
      </c>
      <c r="E734" s="31" t="s">
        <v>490</v>
      </c>
      <c r="F734" s="31" t="s">
        <v>325</v>
      </c>
      <c r="G734" s="32">
        <f t="shared" si="278"/>
        <v>23595650</v>
      </c>
      <c r="H734" s="32">
        <v>23595650</v>
      </c>
      <c r="I734" s="19">
        <f t="shared" si="274"/>
        <v>0</v>
      </c>
    </row>
    <row r="735" spans="1:9" s="6" customFormat="1" ht="25.5">
      <c r="A735" s="33" t="s">
        <v>485</v>
      </c>
      <c r="B735" s="30" t="s">
        <v>386</v>
      </c>
      <c r="C735" s="31" t="s">
        <v>312</v>
      </c>
      <c r="D735" s="31" t="s">
        <v>79</v>
      </c>
      <c r="E735" s="31" t="s">
        <v>490</v>
      </c>
      <c r="F735" s="31" t="s">
        <v>486</v>
      </c>
      <c r="G735" s="32">
        <v>23595650</v>
      </c>
      <c r="H735" s="32">
        <v>23595650</v>
      </c>
      <c r="I735" s="19">
        <f t="shared" si="274"/>
        <v>0</v>
      </c>
    </row>
    <row r="736" spans="1:9" s="6" customFormat="1" ht="51">
      <c r="A736" s="29" t="s">
        <v>491</v>
      </c>
      <c r="B736" s="30" t="s">
        <v>386</v>
      </c>
      <c r="C736" s="31" t="s">
        <v>312</v>
      </c>
      <c r="D736" s="31" t="s">
        <v>79</v>
      </c>
      <c r="E736" s="31" t="s">
        <v>492</v>
      </c>
      <c r="F736" s="31" t="s">
        <v>9</v>
      </c>
      <c r="G736" s="32">
        <f t="shared" ref="G736:G737" si="279">G737</f>
        <v>2539200</v>
      </c>
      <c r="H736" s="32">
        <v>2539200</v>
      </c>
      <c r="I736" s="19">
        <f t="shared" si="274"/>
        <v>0</v>
      </c>
    </row>
    <row r="737" spans="1:9" s="6" customFormat="1" ht="25.5">
      <c r="A737" s="29" t="s">
        <v>324</v>
      </c>
      <c r="B737" s="30" t="s">
        <v>386</v>
      </c>
      <c r="C737" s="31" t="s">
        <v>312</v>
      </c>
      <c r="D737" s="31" t="s">
        <v>79</v>
      </c>
      <c r="E737" s="31" t="s">
        <v>492</v>
      </c>
      <c r="F737" s="31" t="s">
        <v>325</v>
      </c>
      <c r="G737" s="32">
        <f t="shared" si="279"/>
        <v>2539200</v>
      </c>
      <c r="H737" s="32">
        <v>2539200</v>
      </c>
      <c r="I737" s="19">
        <f t="shared" si="274"/>
        <v>0</v>
      </c>
    </row>
    <row r="738" spans="1:9" s="6" customFormat="1" ht="25.5">
      <c r="A738" s="33" t="s">
        <v>485</v>
      </c>
      <c r="B738" s="30" t="s">
        <v>386</v>
      </c>
      <c r="C738" s="31" t="s">
        <v>312</v>
      </c>
      <c r="D738" s="31" t="s">
        <v>79</v>
      </c>
      <c r="E738" s="31" t="s">
        <v>492</v>
      </c>
      <c r="F738" s="31" t="s">
        <v>486</v>
      </c>
      <c r="G738" s="32">
        <v>2539200</v>
      </c>
      <c r="H738" s="32">
        <v>2539200</v>
      </c>
      <c r="I738" s="19">
        <f t="shared" si="274"/>
        <v>0</v>
      </c>
    </row>
    <row r="739" spans="1:9" s="6" customFormat="1" ht="38.25">
      <c r="A739" s="29" t="s">
        <v>493</v>
      </c>
      <c r="B739" s="30" t="s">
        <v>386</v>
      </c>
      <c r="C739" s="31" t="s">
        <v>312</v>
      </c>
      <c r="D739" s="31" t="s">
        <v>79</v>
      </c>
      <c r="E739" s="31" t="s">
        <v>494</v>
      </c>
      <c r="F739" s="31" t="s">
        <v>9</v>
      </c>
      <c r="G739" s="32">
        <f t="shared" ref="G739" si="280">G740</f>
        <v>17207330</v>
      </c>
      <c r="H739" s="32">
        <v>17207330</v>
      </c>
      <c r="I739" s="19">
        <f t="shared" si="274"/>
        <v>0</v>
      </c>
    </row>
    <row r="740" spans="1:9" s="6" customFormat="1" ht="25.5">
      <c r="A740" s="29" t="s">
        <v>324</v>
      </c>
      <c r="B740" s="30" t="s">
        <v>386</v>
      </c>
      <c r="C740" s="31" t="s">
        <v>312</v>
      </c>
      <c r="D740" s="31" t="s">
        <v>79</v>
      </c>
      <c r="E740" s="31" t="s">
        <v>494</v>
      </c>
      <c r="F740" s="31" t="s">
        <v>325</v>
      </c>
      <c r="G740" s="32">
        <f t="shared" ref="G740" si="281">SUM(G741:G742)</f>
        <v>17207330</v>
      </c>
      <c r="H740" s="32">
        <v>17207330</v>
      </c>
      <c r="I740" s="19">
        <f t="shared" si="274"/>
        <v>0</v>
      </c>
    </row>
    <row r="741" spans="1:9" s="6" customFormat="1" ht="25.5">
      <c r="A741" s="33" t="s">
        <v>485</v>
      </c>
      <c r="B741" s="30" t="s">
        <v>386</v>
      </c>
      <c r="C741" s="31" t="s">
        <v>312</v>
      </c>
      <c r="D741" s="31" t="s">
        <v>79</v>
      </c>
      <c r="E741" s="31" t="s">
        <v>494</v>
      </c>
      <c r="F741" s="31" t="s">
        <v>486</v>
      </c>
      <c r="G741" s="32">
        <v>11569679.119999999</v>
      </c>
      <c r="H741" s="32">
        <v>11569679.119999999</v>
      </c>
      <c r="I741" s="19">
        <f t="shared" si="274"/>
        <v>0</v>
      </c>
    </row>
    <row r="742" spans="1:9" s="6" customFormat="1" ht="25.5">
      <c r="A742" s="33" t="s">
        <v>495</v>
      </c>
      <c r="B742" s="30" t="s">
        <v>386</v>
      </c>
      <c r="C742" s="31" t="s">
        <v>312</v>
      </c>
      <c r="D742" s="31" t="s">
        <v>79</v>
      </c>
      <c r="E742" s="31" t="s">
        <v>494</v>
      </c>
      <c r="F742" s="31" t="s">
        <v>496</v>
      </c>
      <c r="G742" s="32">
        <v>5637650.8799999999</v>
      </c>
      <c r="H742" s="32">
        <v>5637650.8799999999</v>
      </c>
      <c r="I742" s="19">
        <f t="shared" si="274"/>
        <v>0</v>
      </c>
    </row>
    <row r="743" spans="1:9" s="6" customFormat="1">
      <c r="A743" s="29" t="s">
        <v>497</v>
      </c>
      <c r="B743" s="30" t="s">
        <v>386</v>
      </c>
      <c r="C743" s="31" t="s">
        <v>312</v>
      </c>
      <c r="D743" s="31" t="s">
        <v>79</v>
      </c>
      <c r="E743" s="31" t="s">
        <v>498</v>
      </c>
      <c r="F743" s="31" t="s">
        <v>9</v>
      </c>
      <c r="G743" s="32">
        <f t="shared" ref="G743:G744" si="282">G744</f>
        <v>3300000</v>
      </c>
      <c r="H743" s="32">
        <v>3300000</v>
      </c>
      <c r="I743" s="19">
        <f t="shared" si="274"/>
        <v>0</v>
      </c>
    </row>
    <row r="744" spans="1:9" s="6" customFormat="1" ht="25.5">
      <c r="A744" s="29" t="s">
        <v>324</v>
      </c>
      <c r="B744" s="30" t="s">
        <v>386</v>
      </c>
      <c r="C744" s="31" t="s">
        <v>312</v>
      </c>
      <c r="D744" s="31" t="s">
        <v>79</v>
      </c>
      <c r="E744" s="31" t="s">
        <v>498</v>
      </c>
      <c r="F744" s="31" t="s">
        <v>325</v>
      </c>
      <c r="G744" s="32">
        <f t="shared" si="282"/>
        <v>3300000</v>
      </c>
      <c r="H744" s="32">
        <v>3300000</v>
      </c>
      <c r="I744" s="19">
        <f t="shared" si="274"/>
        <v>0</v>
      </c>
    </row>
    <row r="745" spans="1:9" s="6" customFormat="1" ht="25.5">
      <c r="A745" s="33" t="s">
        <v>485</v>
      </c>
      <c r="B745" s="30" t="s">
        <v>386</v>
      </c>
      <c r="C745" s="31" t="s">
        <v>312</v>
      </c>
      <c r="D745" s="31" t="s">
        <v>79</v>
      </c>
      <c r="E745" s="31" t="s">
        <v>498</v>
      </c>
      <c r="F745" s="31" t="s">
        <v>486</v>
      </c>
      <c r="G745" s="32">
        <v>3300000</v>
      </c>
      <c r="H745" s="32">
        <v>3300000</v>
      </c>
      <c r="I745" s="19">
        <f t="shared" si="274"/>
        <v>0</v>
      </c>
    </row>
    <row r="746" spans="1:9" s="6" customFormat="1">
      <c r="A746" s="29"/>
      <c r="B746" s="30"/>
      <c r="C746" s="31"/>
      <c r="D746" s="31"/>
      <c r="E746" s="31"/>
      <c r="F746" s="31"/>
      <c r="G746" s="32"/>
      <c r="H746" s="32"/>
      <c r="I746" s="19">
        <f t="shared" si="274"/>
        <v>0</v>
      </c>
    </row>
    <row r="747" spans="1:9" s="20" customFormat="1" ht="25.5">
      <c r="A747" s="16" t="s">
        <v>499</v>
      </c>
      <c r="B747" s="17" t="s">
        <v>500</v>
      </c>
      <c r="C747" s="18" t="s">
        <v>7</v>
      </c>
      <c r="D747" s="18" t="s">
        <v>7</v>
      </c>
      <c r="E747" s="18" t="s">
        <v>8</v>
      </c>
      <c r="F747" s="18" t="s">
        <v>9</v>
      </c>
      <c r="G747" s="19">
        <f>G748+G828</f>
        <v>388897520</v>
      </c>
      <c r="H747" s="19">
        <v>388897520</v>
      </c>
      <c r="I747" s="19">
        <f t="shared" si="274"/>
        <v>0</v>
      </c>
    </row>
    <row r="748" spans="1:9" s="20" customFormat="1">
      <c r="A748" s="21" t="s">
        <v>232</v>
      </c>
      <c r="B748" s="22" t="s">
        <v>500</v>
      </c>
      <c r="C748" s="23" t="s">
        <v>233</v>
      </c>
      <c r="D748" s="23" t="s">
        <v>7</v>
      </c>
      <c r="E748" s="23" t="s">
        <v>8</v>
      </c>
      <c r="F748" s="23" t="s">
        <v>9</v>
      </c>
      <c r="G748" s="24">
        <f>G749+G785</f>
        <v>152481980</v>
      </c>
      <c r="H748" s="24">
        <v>152481980</v>
      </c>
      <c r="I748" s="19">
        <f t="shared" si="274"/>
        <v>0</v>
      </c>
    </row>
    <row r="749" spans="1:9" s="20" customFormat="1">
      <c r="A749" s="25" t="s">
        <v>447</v>
      </c>
      <c r="B749" s="26" t="s">
        <v>500</v>
      </c>
      <c r="C749" s="27" t="s">
        <v>233</v>
      </c>
      <c r="D749" s="27" t="s">
        <v>13</v>
      </c>
      <c r="E749" s="27" t="s">
        <v>8</v>
      </c>
      <c r="F749" s="27" t="s">
        <v>9</v>
      </c>
      <c r="G749" s="28">
        <f>G750+G777</f>
        <v>141450190</v>
      </c>
      <c r="H749" s="28">
        <v>141450190</v>
      </c>
      <c r="I749" s="19">
        <f t="shared" si="274"/>
        <v>0</v>
      </c>
    </row>
    <row r="750" spans="1:9" s="20" customFormat="1">
      <c r="A750" s="29" t="s">
        <v>244</v>
      </c>
      <c r="B750" s="30" t="s">
        <v>500</v>
      </c>
      <c r="C750" s="31" t="s">
        <v>233</v>
      </c>
      <c r="D750" s="31" t="s">
        <v>13</v>
      </c>
      <c r="E750" s="31" t="s">
        <v>245</v>
      </c>
      <c r="F750" s="31" t="s">
        <v>9</v>
      </c>
      <c r="G750" s="32">
        <f>G751+G758</f>
        <v>141057390</v>
      </c>
      <c r="H750" s="32">
        <v>141057390</v>
      </c>
      <c r="I750" s="19">
        <f t="shared" si="274"/>
        <v>0</v>
      </c>
    </row>
    <row r="751" spans="1:9" s="20" customFormat="1" ht="51">
      <c r="A751" s="29" t="s">
        <v>246</v>
      </c>
      <c r="B751" s="30" t="s">
        <v>500</v>
      </c>
      <c r="C751" s="31" t="s">
        <v>233</v>
      </c>
      <c r="D751" s="31" t="s">
        <v>13</v>
      </c>
      <c r="E751" s="31" t="s">
        <v>247</v>
      </c>
      <c r="F751" s="31" t="s">
        <v>9</v>
      </c>
      <c r="G751" s="32">
        <f t="shared" ref="G751:G752" si="283">G752</f>
        <v>361500</v>
      </c>
      <c r="H751" s="32">
        <v>361500</v>
      </c>
      <c r="I751" s="19">
        <f t="shared" si="274"/>
        <v>0</v>
      </c>
    </row>
    <row r="752" spans="1:9" s="20" customFormat="1" ht="63.75">
      <c r="A752" s="29" t="s">
        <v>248</v>
      </c>
      <c r="B752" s="30" t="s">
        <v>500</v>
      </c>
      <c r="C752" s="31" t="s">
        <v>233</v>
      </c>
      <c r="D752" s="31" t="s">
        <v>13</v>
      </c>
      <c r="E752" s="31" t="s">
        <v>249</v>
      </c>
      <c r="F752" s="31" t="s">
        <v>9</v>
      </c>
      <c r="G752" s="32">
        <f t="shared" si="283"/>
        <v>361500</v>
      </c>
      <c r="H752" s="32">
        <v>361500</v>
      </c>
      <c r="I752" s="19">
        <f t="shared" si="274"/>
        <v>0</v>
      </c>
    </row>
    <row r="753" spans="1:9" s="20" customFormat="1" ht="25.5">
      <c r="A753" s="29" t="s">
        <v>250</v>
      </c>
      <c r="B753" s="30" t="s">
        <v>500</v>
      </c>
      <c r="C753" s="31" t="s">
        <v>233</v>
      </c>
      <c r="D753" s="31" t="s">
        <v>13</v>
      </c>
      <c r="E753" s="31" t="s">
        <v>251</v>
      </c>
      <c r="F753" s="31" t="s">
        <v>9</v>
      </c>
      <c r="G753" s="32">
        <f>G754+G756</f>
        <v>361500</v>
      </c>
      <c r="H753" s="32">
        <v>361500</v>
      </c>
      <c r="I753" s="19">
        <f t="shared" si="274"/>
        <v>0</v>
      </c>
    </row>
    <row r="754" spans="1:9" s="20" customFormat="1">
      <c r="A754" s="29" t="s">
        <v>395</v>
      </c>
      <c r="B754" s="30" t="s">
        <v>500</v>
      </c>
      <c r="C754" s="31" t="s">
        <v>233</v>
      </c>
      <c r="D754" s="31" t="s">
        <v>13</v>
      </c>
      <c r="E754" s="31" t="s">
        <v>251</v>
      </c>
      <c r="F754" s="31" t="s">
        <v>396</v>
      </c>
      <c r="G754" s="32">
        <f>SUM(G755:G755)</f>
        <v>291500</v>
      </c>
      <c r="H754" s="32">
        <v>291500</v>
      </c>
      <c r="I754" s="19">
        <f t="shared" si="274"/>
        <v>0</v>
      </c>
    </row>
    <row r="755" spans="1:9" s="20" customFormat="1">
      <c r="A755" s="33" t="s">
        <v>399</v>
      </c>
      <c r="B755" s="30" t="s">
        <v>500</v>
      </c>
      <c r="C755" s="31" t="s">
        <v>233</v>
      </c>
      <c r="D755" s="31" t="s">
        <v>13</v>
      </c>
      <c r="E755" s="31" t="s">
        <v>251</v>
      </c>
      <c r="F755" s="31" t="s">
        <v>400</v>
      </c>
      <c r="G755" s="32">
        <v>291500</v>
      </c>
      <c r="H755" s="32">
        <v>291500</v>
      </c>
      <c r="I755" s="19">
        <f t="shared" si="274"/>
        <v>0</v>
      </c>
    </row>
    <row r="756" spans="1:9" s="20" customFormat="1">
      <c r="A756" s="36" t="s">
        <v>401</v>
      </c>
      <c r="B756" s="30" t="s">
        <v>500</v>
      </c>
      <c r="C756" s="31" t="s">
        <v>233</v>
      </c>
      <c r="D756" s="31" t="s">
        <v>13</v>
      </c>
      <c r="E756" s="31" t="s">
        <v>251</v>
      </c>
      <c r="F756" s="31" t="s">
        <v>402</v>
      </c>
      <c r="G756" s="32">
        <f>SUM(G757:G757)</f>
        <v>70000</v>
      </c>
      <c r="H756" s="32">
        <v>70000</v>
      </c>
      <c r="I756" s="19">
        <f t="shared" si="274"/>
        <v>0</v>
      </c>
    </row>
    <row r="757" spans="1:9" s="20" customFormat="1">
      <c r="A757" s="33" t="s">
        <v>405</v>
      </c>
      <c r="B757" s="30" t="s">
        <v>500</v>
      </c>
      <c r="C757" s="31" t="s">
        <v>233</v>
      </c>
      <c r="D757" s="31" t="s">
        <v>13</v>
      </c>
      <c r="E757" s="31" t="s">
        <v>251</v>
      </c>
      <c r="F757" s="31" t="s">
        <v>406</v>
      </c>
      <c r="G757" s="32">
        <v>70000</v>
      </c>
      <c r="H757" s="32">
        <v>70000</v>
      </c>
      <c r="I757" s="19">
        <f t="shared" si="274"/>
        <v>0</v>
      </c>
    </row>
    <row r="758" spans="1:9" s="20" customFormat="1">
      <c r="A758" s="29" t="s">
        <v>501</v>
      </c>
      <c r="B758" s="30" t="s">
        <v>500</v>
      </c>
      <c r="C758" s="31" t="s">
        <v>233</v>
      </c>
      <c r="D758" s="31" t="s">
        <v>13</v>
      </c>
      <c r="E758" s="31" t="s">
        <v>502</v>
      </c>
      <c r="F758" s="31" t="s">
        <v>9</v>
      </c>
      <c r="G758" s="32">
        <f>G759+G769+G773+G765</f>
        <v>140695890</v>
      </c>
      <c r="H758" s="32">
        <v>140695890</v>
      </c>
      <c r="I758" s="19">
        <f t="shared" si="274"/>
        <v>0</v>
      </c>
    </row>
    <row r="759" spans="1:9" s="20" customFormat="1" ht="38.25">
      <c r="A759" s="29" t="s">
        <v>503</v>
      </c>
      <c r="B759" s="30" t="s">
        <v>500</v>
      </c>
      <c r="C759" s="31" t="s">
        <v>233</v>
      </c>
      <c r="D759" s="31" t="s">
        <v>13</v>
      </c>
      <c r="E759" s="31" t="s">
        <v>504</v>
      </c>
      <c r="F759" s="31" t="s">
        <v>9</v>
      </c>
      <c r="G759" s="32">
        <f t="shared" ref="G759" si="284">G760</f>
        <v>138896060</v>
      </c>
      <c r="H759" s="32">
        <v>138896060</v>
      </c>
      <c r="I759" s="19">
        <f t="shared" si="274"/>
        <v>0</v>
      </c>
    </row>
    <row r="760" spans="1:9" s="20" customFormat="1" ht="25.5">
      <c r="A760" s="29" t="s">
        <v>136</v>
      </c>
      <c r="B760" s="30" t="s">
        <v>500</v>
      </c>
      <c r="C760" s="31" t="s">
        <v>233</v>
      </c>
      <c r="D760" s="31" t="s">
        <v>13</v>
      </c>
      <c r="E760" s="31" t="s">
        <v>505</v>
      </c>
      <c r="F760" s="31" t="s">
        <v>9</v>
      </c>
      <c r="G760" s="32">
        <f>G761+G763</f>
        <v>138896060</v>
      </c>
      <c r="H760" s="32">
        <v>138896060</v>
      </c>
      <c r="I760" s="19">
        <f t="shared" si="274"/>
        <v>0</v>
      </c>
    </row>
    <row r="761" spans="1:9" s="20" customFormat="1">
      <c r="A761" s="29" t="s">
        <v>395</v>
      </c>
      <c r="B761" s="30" t="s">
        <v>500</v>
      </c>
      <c r="C761" s="31" t="s">
        <v>233</v>
      </c>
      <c r="D761" s="31" t="s">
        <v>13</v>
      </c>
      <c r="E761" s="31" t="s">
        <v>505</v>
      </c>
      <c r="F761" s="31" t="s">
        <v>396</v>
      </c>
      <c r="G761" s="32">
        <f>SUM(G762:G762)</f>
        <v>123700790</v>
      </c>
      <c r="H761" s="32">
        <v>123700790</v>
      </c>
      <c r="I761" s="19">
        <f t="shared" si="274"/>
        <v>0</v>
      </c>
    </row>
    <row r="762" spans="1:9" s="20" customFormat="1" ht="38.25">
      <c r="A762" s="33" t="s">
        <v>397</v>
      </c>
      <c r="B762" s="30" t="s">
        <v>500</v>
      </c>
      <c r="C762" s="31" t="s">
        <v>233</v>
      </c>
      <c r="D762" s="31" t="s">
        <v>13</v>
      </c>
      <c r="E762" s="31" t="s">
        <v>505</v>
      </c>
      <c r="F762" s="31" t="s">
        <v>398</v>
      </c>
      <c r="G762" s="32">
        <v>123700790</v>
      </c>
      <c r="H762" s="32">
        <v>123700790</v>
      </c>
      <c r="I762" s="19">
        <f t="shared" si="274"/>
        <v>0</v>
      </c>
    </row>
    <row r="763" spans="1:9" s="6" customFormat="1">
      <c r="A763" s="29" t="s">
        <v>401</v>
      </c>
      <c r="B763" s="30" t="s">
        <v>500</v>
      </c>
      <c r="C763" s="31" t="s">
        <v>233</v>
      </c>
      <c r="D763" s="31" t="s">
        <v>13</v>
      </c>
      <c r="E763" s="31" t="s">
        <v>505</v>
      </c>
      <c r="F763" s="31" t="s">
        <v>402</v>
      </c>
      <c r="G763" s="32">
        <f>SUM(G764:G764)</f>
        <v>15195270</v>
      </c>
      <c r="H763" s="32">
        <v>15195270</v>
      </c>
      <c r="I763" s="19">
        <f t="shared" si="274"/>
        <v>0</v>
      </c>
    </row>
    <row r="764" spans="1:9" s="6" customFormat="1" ht="38.25">
      <c r="A764" s="33" t="s">
        <v>403</v>
      </c>
      <c r="B764" s="30" t="s">
        <v>500</v>
      </c>
      <c r="C764" s="31" t="s">
        <v>233</v>
      </c>
      <c r="D764" s="31" t="s">
        <v>13</v>
      </c>
      <c r="E764" s="31" t="s">
        <v>505</v>
      </c>
      <c r="F764" s="31" t="s">
        <v>404</v>
      </c>
      <c r="G764" s="32">
        <v>15195270</v>
      </c>
      <c r="H764" s="32">
        <v>15195270</v>
      </c>
      <c r="I764" s="19">
        <f t="shared" si="274"/>
        <v>0</v>
      </c>
    </row>
    <row r="765" spans="1:9" s="20" customFormat="1" ht="38.25">
      <c r="A765" s="29" t="s">
        <v>506</v>
      </c>
      <c r="B765" s="30" t="s">
        <v>500</v>
      </c>
      <c r="C765" s="31" t="s">
        <v>233</v>
      </c>
      <c r="D765" s="31" t="s">
        <v>13</v>
      </c>
      <c r="E765" s="31" t="s">
        <v>507</v>
      </c>
      <c r="F765" s="31" t="s">
        <v>9</v>
      </c>
      <c r="G765" s="32">
        <f t="shared" ref="G765:G767" si="285">G766</f>
        <v>911430</v>
      </c>
      <c r="H765" s="32">
        <v>911430</v>
      </c>
      <c r="I765" s="19">
        <f t="shared" si="274"/>
        <v>0</v>
      </c>
    </row>
    <row r="766" spans="1:9" s="20" customFormat="1" ht="25.5">
      <c r="A766" s="29" t="s">
        <v>508</v>
      </c>
      <c r="B766" s="30" t="s">
        <v>500</v>
      </c>
      <c r="C766" s="31" t="s">
        <v>233</v>
      </c>
      <c r="D766" s="31" t="s">
        <v>13</v>
      </c>
      <c r="E766" s="31" t="s">
        <v>509</v>
      </c>
      <c r="F766" s="31" t="s">
        <v>9</v>
      </c>
      <c r="G766" s="32">
        <f t="shared" si="285"/>
        <v>911430</v>
      </c>
      <c r="H766" s="32">
        <v>911430</v>
      </c>
      <c r="I766" s="19">
        <f t="shared" si="274"/>
        <v>0</v>
      </c>
    </row>
    <row r="767" spans="1:9" s="20" customFormat="1">
      <c r="A767" s="29" t="s">
        <v>395</v>
      </c>
      <c r="B767" s="30" t="s">
        <v>500</v>
      </c>
      <c r="C767" s="31" t="s">
        <v>233</v>
      </c>
      <c r="D767" s="31" t="s">
        <v>13</v>
      </c>
      <c r="E767" s="31" t="s">
        <v>509</v>
      </c>
      <c r="F767" s="31" t="s">
        <v>396</v>
      </c>
      <c r="G767" s="32">
        <f t="shared" si="285"/>
        <v>911430</v>
      </c>
      <c r="H767" s="32">
        <v>911430</v>
      </c>
      <c r="I767" s="19">
        <f t="shared" si="274"/>
        <v>0</v>
      </c>
    </row>
    <row r="768" spans="1:9" s="20" customFormat="1">
      <c r="A768" s="33" t="s">
        <v>399</v>
      </c>
      <c r="B768" s="30" t="s">
        <v>500</v>
      </c>
      <c r="C768" s="31" t="s">
        <v>233</v>
      </c>
      <c r="D768" s="31" t="s">
        <v>13</v>
      </c>
      <c r="E768" s="31" t="s">
        <v>509</v>
      </c>
      <c r="F768" s="31" t="s">
        <v>400</v>
      </c>
      <c r="G768" s="32">
        <v>911430</v>
      </c>
      <c r="H768" s="32">
        <v>911430</v>
      </c>
      <c r="I768" s="19">
        <f t="shared" si="274"/>
        <v>0</v>
      </c>
    </row>
    <row r="769" spans="1:9" s="20" customFormat="1" ht="89.25">
      <c r="A769" s="29" t="s">
        <v>510</v>
      </c>
      <c r="B769" s="30" t="s">
        <v>500</v>
      </c>
      <c r="C769" s="31" t="s">
        <v>233</v>
      </c>
      <c r="D769" s="31" t="s">
        <v>13</v>
      </c>
      <c r="E769" s="31" t="s">
        <v>511</v>
      </c>
      <c r="F769" s="31" t="s">
        <v>9</v>
      </c>
      <c r="G769" s="32">
        <f t="shared" ref="G769:G771" si="286">G770</f>
        <v>670000</v>
      </c>
      <c r="H769" s="32">
        <v>670000</v>
      </c>
      <c r="I769" s="19">
        <f t="shared" si="274"/>
        <v>0</v>
      </c>
    </row>
    <row r="770" spans="1:9" s="20" customFormat="1" ht="76.5">
      <c r="A770" s="29" t="s">
        <v>512</v>
      </c>
      <c r="B770" s="30" t="s">
        <v>500</v>
      </c>
      <c r="C770" s="31" t="s">
        <v>233</v>
      </c>
      <c r="D770" s="31" t="s">
        <v>13</v>
      </c>
      <c r="E770" s="31" t="s">
        <v>513</v>
      </c>
      <c r="F770" s="31" t="s">
        <v>9</v>
      </c>
      <c r="G770" s="32">
        <f t="shared" si="286"/>
        <v>670000</v>
      </c>
      <c r="H770" s="32">
        <v>670000</v>
      </c>
      <c r="I770" s="19">
        <f t="shared" si="274"/>
        <v>0</v>
      </c>
    </row>
    <row r="771" spans="1:9" s="20" customFormat="1">
      <c r="A771" s="29" t="s">
        <v>395</v>
      </c>
      <c r="B771" s="30" t="s">
        <v>500</v>
      </c>
      <c r="C771" s="31" t="s">
        <v>233</v>
      </c>
      <c r="D771" s="31" t="s">
        <v>13</v>
      </c>
      <c r="E771" s="31" t="s">
        <v>513</v>
      </c>
      <c r="F771" s="31" t="s">
        <v>396</v>
      </c>
      <c r="G771" s="32">
        <f t="shared" si="286"/>
        <v>670000</v>
      </c>
      <c r="H771" s="32">
        <v>670000</v>
      </c>
      <c r="I771" s="19">
        <f t="shared" si="274"/>
        <v>0</v>
      </c>
    </row>
    <row r="772" spans="1:9" s="20" customFormat="1">
      <c r="A772" s="33" t="s">
        <v>399</v>
      </c>
      <c r="B772" s="30" t="s">
        <v>500</v>
      </c>
      <c r="C772" s="31" t="s">
        <v>233</v>
      </c>
      <c r="D772" s="31" t="s">
        <v>13</v>
      </c>
      <c r="E772" s="31" t="s">
        <v>513</v>
      </c>
      <c r="F772" s="31" t="s">
        <v>400</v>
      </c>
      <c r="G772" s="32">
        <v>670000</v>
      </c>
      <c r="H772" s="32">
        <v>670000</v>
      </c>
      <c r="I772" s="19">
        <f t="shared" si="274"/>
        <v>0</v>
      </c>
    </row>
    <row r="773" spans="1:9" s="20" customFormat="1" ht="38.25">
      <c r="A773" s="29" t="s">
        <v>514</v>
      </c>
      <c r="B773" s="30" t="s">
        <v>500</v>
      </c>
      <c r="C773" s="31" t="s">
        <v>233</v>
      </c>
      <c r="D773" s="31" t="s">
        <v>13</v>
      </c>
      <c r="E773" s="31" t="s">
        <v>515</v>
      </c>
      <c r="F773" s="31" t="s">
        <v>9</v>
      </c>
      <c r="G773" s="32">
        <f t="shared" ref="G773" si="287">G774</f>
        <v>218400</v>
      </c>
      <c r="H773" s="32">
        <v>218400</v>
      </c>
      <c r="I773" s="19">
        <f t="shared" si="274"/>
        <v>0</v>
      </c>
    </row>
    <row r="774" spans="1:9" s="20" customFormat="1" ht="38.25">
      <c r="A774" s="29" t="s">
        <v>516</v>
      </c>
      <c r="B774" s="30" t="s">
        <v>500</v>
      </c>
      <c r="C774" s="31" t="s">
        <v>233</v>
      </c>
      <c r="D774" s="31" t="s">
        <v>13</v>
      </c>
      <c r="E774" s="31" t="s">
        <v>517</v>
      </c>
      <c r="F774" s="31" t="s">
        <v>9</v>
      </c>
      <c r="G774" s="32">
        <f>G775</f>
        <v>218400</v>
      </c>
      <c r="H774" s="32">
        <v>218400</v>
      </c>
      <c r="I774" s="19">
        <f t="shared" si="274"/>
        <v>0</v>
      </c>
    </row>
    <row r="775" spans="1:9" s="20" customFormat="1">
      <c r="A775" s="29" t="s">
        <v>401</v>
      </c>
      <c r="B775" s="30" t="s">
        <v>500</v>
      </c>
      <c r="C775" s="31" t="s">
        <v>233</v>
      </c>
      <c r="D775" s="31" t="s">
        <v>13</v>
      </c>
      <c r="E775" s="31" t="s">
        <v>517</v>
      </c>
      <c r="F775" s="31" t="s">
        <v>402</v>
      </c>
      <c r="G775" s="32">
        <f t="shared" ref="G775" si="288">G776</f>
        <v>218400</v>
      </c>
      <c r="H775" s="32">
        <v>218400</v>
      </c>
      <c r="I775" s="19">
        <f t="shared" si="274"/>
        <v>0</v>
      </c>
    </row>
    <row r="776" spans="1:9" s="20" customFormat="1">
      <c r="A776" s="33" t="s">
        <v>405</v>
      </c>
      <c r="B776" s="30" t="s">
        <v>500</v>
      </c>
      <c r="C776" s="31" t="s">
        <v>233</v>
      </c>
      <c r="D776" s="31" t="s">
        <v>13</v>
      </c>
      <c r="E776" s="31" t="s">
        <v>517</v>
      </c>
      <c r="F776" s="31" t="s">
        <v>406</v>
      </c>
      <c r="G776" s="32">
        <v>218400</v>
      </c>
      <c r="H776" s="32">
        <v>218400</v>
      </c>
      <c r="I776" s="19">
        <f t="shared" si="274"/>
        <v>0</v>
      </c>
    </row>
    <row r="777" spans="1:9" s="20" customFormat="1" ht="63.75">
      <c r="A777" s="29" t="s">
        <v>417</v>
      </c>
      <c r="B777" s="30" t="s">
        <v>500</v>
      </c>
      <c r="C777" s="31" t="s">
        <v>233</v>
      </c>
      <c r="D777" s="31" t="s">
        <v>13</v>
      </c>
      <c r="E777" s="31" t="s">
        <v>418</v>
      </c>
      <c r="F777" s="31" t="s">
        <v>9</v>
      </c>
      <c r="G777" s="32">
        <f t="shared" ref="G777:G779" si="289">G778</f>
        <v>392800</v>
      </c>
      <c r="H777" s="32">
        <v>392800</v>
      </c>
      <c r="I777" s="19">
        <f t="shared" si="274"/>
        <v>0</v>
      </c>
    </row>
    <row r="778" spans="1:9" s="20" customFormat="1" ht="25.5">
      <c r="A778" s="29" t="s">
        <v>419</v>
      </c>
      <c r="B778" s="30" t="s">
        <v>500</v>
      </c>
      <c r="C778" s="31" t="s">
        <v>233</v>
      </c>
      <c r="D778" s="31" t="s">
        <v>13</v>
      </c>
      <c r="E778" s="31" t="s">
        <v>420</v>
      </c>
      <c r="F778" s="31" t="s">
        <v>9</v>
      </c>
      <c r="G778" s="32">
        <f t="shared" si="289"/>
        <v>392800</v>
      </c>
      <c r="H778" s="32">
        <v>392800</v>
      </c>
      <c r="I778" s="19">
        <f t="shared" si="274"/>
        <v>0</v>
      </c>
    </row>
    <row r="779" spans="1:9" s="20" customFormat="1" ht="25.5">
      <c r="A779" s="29" t="s">
        <v>421</v>
      </c>
      <c r="B779" s="30" t="s">
        <v>500</v>
      </c>
      <c r="C779" s="31" t="s">
        <v>233</v>
      </c>
      <c r="D779" s="31" t="s">
        <v>13</v>
      </c>
      <c r="E779" s="31" t="s">
        <v>422</v>
      </c>
      <c r="F779" s="31" t="s">
        <v>9</v>
      </c>
      <c r="G779" s="32">
        <f t="shared" si="289"/>
        <v>392800</v>
      </c>
      <c r="H779" s="32">
        <v>392800</v>
      </c>
      <c r="I779" s="19">
        <f t="shared" si="274"/>
        <v>0</v>
      </c>
    </row>
    <row r="780" spans="1:9" s="20" customFormat="1" ht="38.25">
      <c r="A780" s="29" t="s">
        <v>423</v>
      </c>
      <c r="B780" s="30" t="s">
        <v>500</v>
      </c>
      <c r="C780" s="31" t="s">
        <v>233</v>
      </c>
      <c r="D780" s="31" t="s">
        <v>13</v>
      </c>
      <c r="E780" s="31" t="s">
        <v>424</v>
      </c>
      <c r="F780" s="31" t="s">
        <v>9</v>
      </c>
      <c r="G780" s="32">
        <f t="shared" ref="G780" si="290">G781+G783</f>
        <v>392800</v>
      </c>
      <c r="H780" s="32">
        <v>392800</v>
      </c>
      <c r="I780" s="19">
        <f t="shared" si="274"/>
        <v>0</v>
      </c>
    </row>
    <row r="781" spans="1:9" s="20" customFormat="1">
      <c r="A781" s="29" t="s">
        <v>395</v>
      </c>
      <c r="B781" s="30" t="s">
        <v>500</v>
      </c>
      <c r="C781" s="31" t="s">
        <v>233</v>
      </c>
      <c r="D781" s="31" t="s">
        <v>13</v>
      </c>
      <c r="E781" s="31" t="s">
        <v>424</v>
      </c>
      <c r="F781" s="31" t="s">
        <v>396</v>
      </c>
      <c r="G781" s="32">
        <f t="shared" ref="G781" si="291">G782</f>
        <v>344800</v>
      </c>
      <c r="H781" s="32">
        <v>344800</v>
      </c>
      <c r="I781" s="19">
        <f t="shared" si="274"/>
        <v>0</v>
      </c>
    </row>
    <row r="782" spans="1:9" s="20" customFormat="1">
      <c r="A782" s="33" t="s">
        <v>399</v>
      </c>
      <c r="B782" s="30" t="s">
        <v>500</v>
      </c>
      <c r="C782" s="31" t="s">
        <v>233</v>
      </c>
      <c r="D782" s="31" t="s">
        <v>13</v>
      </c>
      <c r="E782" s="31" t="s">
        <v>424</v>
      </c>
      <c r="F782" s="31" t="s">
        <v>400</v>
      </c>
      <c r="G782" s="32">
        <v>344800</v>
      </c>
      <c r="H782" s="32">
        <v>344800</v>
      </c>
      <c r="I782" s="19">
        <f t="shared" si="274"/>
        <v>0</v>
      </c>
    </row>
    <row r="783" spans="1:9" s="6" customFormat="1">
      <c r="A783" s="29" t="s">
        <v>401</v>
      </c>
      <c r="B783" s="30" t="s">
        <v>500</v>
      </c>
      <c r="C783" s="31" t="s">
        <v>233</v>
      </c>
      <c r="D783" s="31" t="s">
        <v>13</v>
      </c>
      <c r="E783" s="31" t="s">
        <v>424</v>
      </c>
      <c r="F783" s="31" t="s">
        <v>402</v>
      </c>
      <c r="G783" s="32">
        <f t="shared" ref="G783" si="292">G784</f>
        <v>48000</v>
      </c>
      <c r="H783" s="32">
        <v>48000</v>
      </c>
      <c r="I783" s="19">
        <f t="shared" si="274"/>
        <v>0</v>
      </c>
    </row>
    <row r="784" spans="1:9" s="6" customFormat="1">
      <c r="A784" s="33" t="s">
        <v>405</v>
      </c>
      <c r="B784" s="30" t="s">
        <v>500</v>
      </c>
      <c r="C784" s="31" t="s">
        <v>233</v>
      </c>
      <c r="D784" s="31" t="s">
        <v>13</v>
      </c>
      <c r="E784" s="31" t="s">
        <v>424</v>
      </c>
      <c r="F784" s="31" t="s">
        <v>406</v>
      </c>
      <c r="G784" s="32">
        <v>48000</v>
      </c>
      <c r="H784" s="32">
        <v>48000</v>
      </c>
      <c r="I784" s="19">
        <f t="shared" si="274"/>
        <v>0</v>
      </c>
    </row>
    <row r="785" spans="1:9" s="6" customFormat="1">
      <c r="A785" s="25" t="s">
        <v>451</v>
      </c>
      <c r="B785" s="26" t="s">
        <v>500</v>
      </c>
      <c r="C785" s="27" t="s">
        <v>233</v>
      </c>
      <c r="D785" s="27" t="s">
        <v>233</v>
      </c>
      <c r="E785" s="27" t="s">
        <v>8</v>
      </c>
      <c r="F785" s="27" t="s">
        <v>9</v>
      </c>
      <c r="G785" s="28">
        <f>G792+G786+G822</f>
        <v>11031790</v>
      </c>
      <c r="H785" s="28">
        <v>11031790</v>
      </c>
      <c r="I785" s="19">
        <f t="shared" si="274"/>
        <v>0</v>
      </c>
    </row>
    <row r="786" spans="1:9" s="6" customFormat="1" ht="38.25">
      <c r="A786" s="33" t="s">
        <v>518</v>
      </c>
      <c r="B786" s="30" t="s">
        <v>500</v>
      </c>
      <c r="C786" s="31" t="s">
        <v>233</v>
      </c>
      <c r="D786" s="31" t="s">
        <v>233</v>
      </c>
      <c r="E786" s="31" t="s">
        <v>519</v>
      </c>
      <c r="F786" s="31" t="s">
        <v>9</v>
      </c>
      <c r="G786" s="32">
        <f t="shared" ref="G786:G790" si="293">G787</f>
        <v>187500</v>
      </c>
      <c r="H786" s="32">
        <v>187500</v>
      </c>
      <c r="I786" s="19">
        <f t="shared" si="274"/>
        <v>0</v>
      </c>
    </row>
    <row r="787" spans="1:9" s="6" customFormat="1">
      <c r="A787" s="29" t="s">
        <v>520</v>
      </c>
      <c r="B787" s="30" t="s">
        <v>500</v>
      </c>
      <c r="C787" s="31" t="s">
        <v>233</v>
      </c>
      <c r="D787" s="31" t="s">
        <v>233</v>
      </c>
      <c r="E787" s="31" t="s">
        <v>521</v>
      </c>
      <c r="F787" s="31" t="s">
        <v>9</v>
      </c>
      <c r="G787" s="32">
        <f t="shared" si="293"/>
        <v>187500</v>
      </c>
      <c r="H787" s="32">
        <v>187500</v>
      </c>
      <c r="I787" s="19">
        <f t="shared" ref="I787:I850" si="294">G787-H787</f>
        <v>0</v>
      </c>
    </row>
    <row r="788" spans="1:9" s="6" customFormat="1" ht="25.5">
      <c r="A788" s="35" t="s">
        <v>522</v>
      </c>
      <c r="B788" s="30" t="s">
        <v>500</v>
      </c>
      <c r="C788" s="31" t="s">
        <v>233</v>
      </c>
      <c r="D788" s="31" t="s">
        <v>233</v>
      </c>
      <c r="E788" s="31" t="s">
        <v>523</v>
      </c>
      <c r="F788" s="31" t="s">
        <v>9</v>
      </c>
      <c r="G788" s="32">
        <f t="shared" si="293"/>
        <v>187500</v>
      </c>
      <c r="H788" s="32">
        <v>187500</v>
      </c>
      <c r="I788" s="19">
        <f t="shared" si="294"/>
        <v>0</v>
      </c>
    </row>
    <row r="789" spans="1:9" s="6" customFormat="1" ht="25.5">
      <c r="A789" s="33" t="s">
        <v>524</v>
      </c>
      <c r="B789" s="30" t="s">
        <v>500</v>
      </c>
      <c r="C789" s="31" t="s">
        <v>233</v>
      </c>
      <c r="D789" s="31" t="s">
        <v>233</v>
      </c>
      <c r="E789" s="31" t="s">
        <v>525</v>
      </c>
      <c r="F789" s="31" t="s">
        <v>9</v>
      </c>
      <c r="G789" s="32">
        <f t="shared" si="293"/>
        <v>187500</v>
      </c>
      <c r="H789" s="32">
        <v>187500</v>
      </c>
      <c r="I789" s="19">
        <f t="shared" si="294"/>
        <v>0</v>
      </c>
    </row>
    <row r="790" spans="1:9" s="6" customFormat="1" ht="25.5">
      <c r="A790" s="29" t="s">
        <v>28</v>
      </c>
      <c r="B790" s="30" t="s">
        <v>500</v>
      </c>
      <c r="C790" s="31" t="s">
        <v>233</v>
      </c>
      <c r="D790" s="31" t="s">
        <v>233</v>
      </c>
      <c r="E790" s="31" t="s">
        <v>525</v>
      </c>
      <c r="F790" s="31" t="s">
        <v>29</v>
      </c>
      <c r="G790" s="32">
        <f t="shared" si="293"/>
        <v>187500</v>
      </c>
      <c r="H790" s="32">
        <v>187500</v>
      </c>
      <c r="I790" s="19">
        <f t="shared" si="294"/>
        <v>0</v>
      </c>
    </row>
    <row r="791" spans="1:9" s="6" customFormat="1">
      <c r="A791" s="33" t="s">
        <v>30</v>
      </c>
      <c r="B791" s="30" t="s">
        <v>500</v>
      </c>
      <c r="C791" s="31" t="s">
        <v>233</v>
      </c>
      <c r="D791" s="31" t="s">
        <v>233</v>
      </c>
      <c r="E791" s="31" t="s">
        <v>525</v>
      </c>
      <c r="F791" s="31" t="s">
        <v>31</v>
      </c>
      <c r="G791" s="32">
        <v>187500</v>
      </c>
      <c r="H791" s="32">
        <v>187500</v>
      </c>
      <c r="I791" s="19">
        <f t="shared" si="294"/>
        <v>0</v>
      </c>
    </row>
    <row r="792" spans="1:9" s="6" customFormat="1">
      <c r="A792" s="52" t="s">
        <v>526</v>
      </c>
      <c r="B792" s="30" t="s">
        <v>500</v>
      </c>
      <c r="C792" s="31" t="s">
        <v>233</v>
      </c>
      <c r="D792" s="31" t="s">
        <v>233</v>
      </c>
      <c r="E792" s="31" t="s">
        <v>527</v>
      </c>
      <c r="F792" s="31" t="s">
        <v>9</v>
      </c>
      <c r="G792" s="32">
        <f t="shared" ref="G792" si="295">G793</f>
        <v>10454290</v>
      </c>
      <c r="H792" s="32">
        <v>10454290</v>
      </c>
      <c r="I792" s="19">
        <f t="shared" si="294"/>
        <v>0</v>
      </c>
    </row>
    <row r="793" spans="1:9" s="6" customFormat="1" ht="25.5">
      <c r="A793" s="52" t="s">
        <v>528</v>
      </c>
      <c r="B793" s="30" t="s">
        <v>500</v>
      </c>
      <c r="C793" s="31" t="s">
        <v>233</v>
      </c>
      <c r="D793" s="31" t="s">
        <v>233</v>
      </c>
      <c r="E793" s="31" t="s">
        <v>529</v>
      </c>
      <c r="F793" s="31" t="s">
        <v>9</v>
      </c>
      <c r="G793" s="32">
        <f>G794+G798+G806+G810+G814+G818</f>
        <v>10454290</v>
      </c>
      <c r="H793" s="32">
        <v>10454290</v>
      </c>
      <c r="I793" s="19">
        <f t="shared" si="294"/>
        <v>0</v>
      </c>
    </row>
    <row r="794" spans="1:9" s="6" customFormat="1" ht="25.5">
      <c r="A794" s="33" t="s">
        <v>530</v>
      </c>
      <c r="B794" s="30" t="s">
        <v>500</v>
      </c>
      <c r="C794" s="31" t="s">
        <v>233</v>
      </c>
      <c r="D794" s="31" t="s">
        <v>233</v>
      </c>
      <c r="E794" s="31" t="s">
        <v>531</v>
      </c>
      <c r="F794" s="31" t="s">
        <v>9</v>
      </c>
      <c r="G794" s="32">
        <f t="shared" ref="G794:G796" si="296">G795</f>
        <v>779000</v>
      </c>
      <c r="H794" s="32">
        <v>779000</v>
      </c>
      <c r="I794" s="19">
        <f t="shared" si="294"/>
        <v>0</v>
      </c>
    </row>
    <row r="795" spans="1:9" s="6" customFormat="1" ht="38.25">
      <c r="A795" s="29" t="s">
        <v>532</v>
      </c>
      <c r="B795" s="30" t="s">
        <v>500</v>
      </c>
      <c r="C795" s="31" t="s">
        <v>233</v>
      </c>
      <c r="D795" s="31" t="s">
        <v>233</v>
      </c>
      <c r="E795" s="31" t="s">
        <v>533</v>
      </c>
      <c r="F795" s="31" t="s">
        <v>9</v>
      </c>
      <c r="G795" s="32">
        <f t="shared" si="296"/>
        <v>779000</v>
      </c>
      <c r="H795" s="32">
        <v>779000</v>
      </c>
      <c r="I795" s="19">
        <f t="shared" si="294"/>
        <v>0</v>
      </c>
    </row>
    <row r="796" spans="1:9" s="6" customFormat="1">
      <c r="A796" s="29" t="s">
        <v>395</v>
      </c>
      <c r="B796" s="30" t="s">
        <v>500</v>
      </c>
      <c r="C796" s="31" t="s">
        <v>233</v>
      </c>
      <c r="D796" s="31" t="s">
        <v>233</v>
      </c>
      <c r="E796" s="31" t="s">
        <v>533</v>
      </c>
      <c r="F796" s="31" t="s">
        <v>396</v>
      </c>
      <c r="G796" s="32">
        <f t="shared" si="296"/>
        <v>779000</v>
      </c>
      <c r="H796" s="32">
        <v>779000</v>
      </c>
      <c r="I796" s="19">
        <f t="shared" si="294"/>
        <v>0</v>
      </c>
    </row>
    <row r="797" spans="1:9" s="6" customFormat="1">
      <c r="A797" s="33" t="s">
        <v>399</v>
      </c>
      <c r="B797" s="30" t="s">
        <v>500</v>
      </c>
      <c r="C797" s="31" t="s">
        <v>233</v>
      </c>
      <c r="D797" s="31" t="s">
        <v>233</v>
      </c>
      <c r="E797" s="31" t="s">
        <v>533</v>
      </c>
      <c r="F797" s="31" t="s">
        <v>400</v>
      </c>
      <c r="G797" s="32">
        <v>779000</v>
      </c>
      <c r="H797" s="32">
        <v>779000</v>
      </c>
      <c r="I797" s="19">
        <f t="shared" si="294"/>
        <v>0</v>
      </c>
    </row>
    <row r="798" spans="1:9" s="6" customFormat="1" ht="25.5">
      <c r="A798" s="33" t="s">
        <v>534</v>
      </c>
      <c r="B798" s="30" t="s">
        <v>500</v>
      </c>
      <c r="C798" s="31" t="s">
        <v>233</v>
      </c>
      <c r="D798" s="31" t="s">
        <v>233</v>
      </c>
      <c r="E798" s="31" t="s">
        <v>535</v>
      </c>
      <c r="F798" s="31" t="s">
        <v>9</v>
      </c>
      <c r="G798" s="32">
        <f t="shared" ref="G798" si="297">G799</f>
        <v>5214500</v>
      </c>
      <c r="H798" s="32">
        <v>5214500</v>
      </c>
      <c r="I798" s="19">
        <f t="shared" si="294"/>
        <v>0</v>
      </c>
    </row>
    <row r="799" spans="1:9" s="6" customFormat="1" ht="38.25">
      <c r="A799" s="29" t="s">
        <v>532</v>
      </c>
      <c r="B799" s="30" t="s">
        <v>500</v>
      </c>
      <c r="C799" s="31" t="s">
        <v>233</v>
      </c>
      <c r="D799" s="31" t="s">
        <v>233</v>
      </c>
      <c r="E799" s="31" t="s">
        <v>536</v>
      </c>
      <c r="F799" s="31" t="s">
        <v>9</v>
      </c>
      <c r="G799" s="32">
        <f t="shared" ref="G799" si="298">G800+G804+G803+G802</f>
        <v>5214500</v>
      </c>
      <c r="H799" s="32">
        <v>5214500</v>
      </c>
      <c r="I799" s="19">
        <f t="shared" si="294"/>
        <v>0</v>
      </c>
    </row>
    <row r="800" spans="1:9" s="6" customFormat="1" ht="25.5">
      <c r="A800" s="29" t="s">
        <v>28</v>
      </c>
      <c r="B800" s="30" t="s">
        <v>500</v>
      </c>
      <c r="C800" s="31" t="s">
        <v>233</v>
      </c>
      <c r="D800" s="31" t="s">
        <v>233</v>
      </c>
      <c r="E800" s="31" t="s">
        <v>536</v>
      </c>
      <c r="F800" s="31" t="s">
        <v>29</v>
      </c>
      <c r="G800" s="32">
        <f t="shared" ref="G800" si="299">G801</f>
        <v>549500</v>
      </c>
      <c r="H800" s="32">
        <v>549500</v>
      </c>
      <c r="I800" s="19">
        <f t="shared" si="294"/>
        <v>0</v>
      </c>
    </row>
    <row r="801" spans="1:9" s="6" customFormat="1">
      <c r="A801" s="33" t="s">
        <v>30</v>
      </c>
      <c r="B801" s="30" t="s">
        <v>500</v>
      </c>
      <c r="C801" s="31" t="s">
        <v>233</v>
      </c>
      <c r="D801" s="31" t="s">
        <v>233</v>
      </c>
      <c r="E801" s="31" t="s">
        <v>536</v>
      </c>
      <c r="F801" s="31" t="s">
        <v>31</v>
      </c>
      <c r="G801" s="32">
        <v>549500</v>
      </c>
      <c r="H801" s="32">
        <v>549500</v>
      </c>
      <c r="I801" s="19">
        <f t="shared" si="294"/>
        <v>0</v>
      </c>
    </row>
    <row r="802" spans="1:9" s="6" customFormat="1">
      <c r="A802" s="29" t="s">
        <v>537</v>
      </c>
      <c r="B802" s="30" t="s">
        <v>500</v>
      </c>
      <c r="C802" s="31" t="s">
        <v>233</v>
      </c>
      <c r="D802" s="31" t="s">
        <v>233</v>
      </c>
      <c r="E802" s="31" t="s">
        <v>536</v>
      </c>
      <c r="F802" s="31" t="s">
        <v>538</v>
      </c>
      <c r="G802" s="32">
        <v>2835000</v>
      </c>
      <c r="H802" s="32">
        <v>2835000</v>
      </c>
      <c r="I802" s="19">
        <f t="shared" si="294"/>
        <v>0</v>
      </c>
    </row>
    <row r="803" spans="1:9" s="6" customFormat="1">
      <c r="A803" s="29" t="s">
        <v>178</v>
      </c>
      <c r="B803" s="30" t="s">
        <v>500</v>
      </c>
      <c r="C803" s="31" t="s">
        <v>233</v>
      </c>
      <c r="D803" s="31" t="s">
        <v>233</v>
      </c>
      <c r="E803" s="31" t="s">
        <v>536</v>
      </c>
      <c r="F803" s="31" t="s">
        <v>179</v>
      </c>
      <c r="G803" s="32">
        <v>250000</v>
      </c>
      <c r="H803" s="32">
        <v>250000</v>
      </c>
      <c r="I803" s="19">
        <f t="shared" si="294"/>
        <v>0</v>
      </c>
    </row>
    <row r="804" spans="1:9" s="6" customFormat="1">
      <c r="A804" s="29" t="s">
        <v>395</v>
      </c>
      <c r="B804" s="30" t="s">
        <v>500</v>
      </c>
      <c r="C804" s="31" t="s">
        <v>233</v>
      </c>
      <c r="D804" s="31" t="s">
        <v>233</v>
      </c>
      <c r="E804" s="31" t="s">
        <v>536</v>
      </c>
      <c r="F804" s="31" t="s">
        <v>396</v>
      </c>
      <c r="G804" s="32">
        <f t="shared" ref="G804" si="300">G805</f>
        <v>1580000</v>
      </c>
      <c r="H804" s="32">
        <v>1580000</v>
      </c>
      <c r="I804" s="19">
        <f t="shared" si="294"/>
        <v>0</v>
      </c>
    </row>
    <row r="805" spans="1:9" s="6" customFormat="1">
      <c r="A805" s="33" t="s">
        <v>399</v>
      </c>
      <c r="B805" s="30" t="s">
        <v>500</v>
      </c>
      <c r="C805" s="31" t="s">
        <v>233</v>
      </c>
      <c r="D805" s="31" t="s">
        <v>233</v>
      </c>
      <c r="E805" s="31" t="s">
        <v>536</v>
      </c>
      <c r="F805" s="31" t="s">
        <v>400</v>
      </c>
      <c r="G805" s="32">
        <v>1580000</v>
      </c>
      <c r="H805" s="32">
        <v>1580000</v>
      </c>
      <c r="I805" s="19">
        <f t="shared" si="294"/>
        <v>0</v>
      </c>
    </row>
    <row r="806" spans="1:9" s="6" customFormat="1" ht="25.5">
      <c r="A806" s="33" t="s">
        <v>539</v>
      </c>
      <c r="B806" s="30" t="s">
        <v>500</v>
      </c>
      <c r="C806" s="31" t="s">
        <v>233</v>
      </c>
      <c r="D806" s="31" t="s">
        <v>233</v>
      </c>
      <c r="E806" s="31" t="s">
        <v>540</v>
      </c>
      <c r="F806" s="31" t="s">
        <v>9</v>
      </c>
      <c r="G806" s="32">
        <f t="shared" ref="G806:G808" si="301">G807</f>
        <v>180000</v>
      </c>
      <c r="H806" s="32">
        <v>180000</v>
      </c>
      <c r="I806" s="19">
        <f t="shared" si="294"/>
        <v>0</v>
      </c>
    </row>
    <row r="807" spans="1:9" s="6" customFormat="1" ht="38.25">
      <c r="A807" s="29" t="s">
        <v>532</v>
      </c>
      <c r="B807" s="30" t="s">
        <v>500</v>
      </c>
      <c r="C807" s="31" t="s">
        <v>233</v>
      </c>
      <c r="D807" s="31" t="s">
        <v>233</v>
      </c>
      <c r="E807" s="31" t="s">
        <v>541</v>
      </c>
      <c r="F807" s="31" t="s">
        <v>9</v>
      </c>
      <c r="G807" s="32">
        <f t="shared" si="301"/>
        <v>180000</v>
      </c>
      <c r="H807" s="32">
        <v>180000</v>
      </c>
      <c r="I807" s="19">
        <f t="shared" si="294"/>
        <v>0</v>
      </c>
    </row>
    <row r="808" spans="1:9" s="6" customFormat="1">
      <c r="A808" s="29" t="s">
        <v>395</v>
      </c>
      <c r="B808" s="30" t="s">
        <v>500</v>
      </c>
      <c r="C808" s="31" t="s">
        <v>233</v>
      </c>
      <c r="D808" s="31" t="s">
        <v>233</v>
      </c>
      <c r="E808" s="31" t="s">
        <v>541</v>
      </c>
      <c r="F808" s="31" t="s">
        <v>396</v>
      </c>
      <c r="G808" s="32">
        <f t="shared" si="301"/>
        <v>180000</v>
      </c>
      <c r="H808" s="32">
        <v>180000</v>
      </c>
      <c r="I808" s="19">
        <f t="shared" si="294"/>
        <v>0</v>
      </c>
    </row>
    <row r="809" spans="1:9" s="6" customFormat="1">
      <c r="A809" s="33" t="s">
        <v>399</v>
      </c>
      <c r="B809" s="30" t="s">
        <v>500</v>
      </c>
      <c r="C809" s="31" t="s">
        <v>233</v>
      </c>
      <c r="D809" s="31" t="s">
        <v>233</v>
      </c>
      <c r="E809" s="31" t="s">
        <v>541</v>
      </c>
      <c r="F809" s="31" t="s">
        <v>400</v>
      </c>
      <c r="G809" s="32">
        <v>180000</v>
      </c>
      <c r="H809" s="32">
        <v>180000</v>
      </c>
      <c r="I809" s="19">
        <f t="shared" si="294"/>
        <v>0</v>
      </c>
    </row>
    <row r="810" spans="1:9" s="6" customFormat="1" ht="38.25">
      <c r="A810" s="33" t="s">
        <v>542</v>
      </c>
      <c r="B810" s="30" t="s">
        <v>500</v>
      </c>
      <c r="C810" s="31" t="s">
        <v>233</v>
      </c>
      <c r="D810" s="31" t="s">
        <v>233</v>
      </c>
      <c r="E810" s="31" t="s">
        <v>543</v>
      </c>
      <c r="F810" s="31" t="s">
        <v>9</v>
      </c>
      <c r="G810" s="32">
        <f t="shared" ref="G810:G812" si="302">G811</f>
        <v>310000</v>
      </c>
      <c r="H810" s="32">
        <v>310000</v>
      </c>
      <c r="I810" s="19">
        <f t="shared" si="294"/>
        <v>0</v>
      </c>
    </row>
    <row r="811" spans="1:9" s="6" customFormat="1" ht="38.25">
      <c r="A811" s="29" t="s">
        <v>532</v>
      </c>
      <c r="B811" s="30" t="s">
        <v>500</v>
      </c>
      <c r="C811" s="31" t="s">
        <v>233</v>
      </c>
      <c r="D811" s="31" t="s">
        <v>233</v>
      </c>
      <c r="E811" s="31" t="s">
        <v>544</v>
      </c>
      <c r="F811" s="31" t="s">
        <v>9</v>
      </c>
      <c r="G811" s="32">
        <f t="shared" si="302"/>
        <v>310000</v>
      </c>
      <c r="H811" s="32">
        <v>310000</v>
      </c>
      <c r="I811" s="19">
        <f t="shared" si="294"/>
        <v>0</v>
      </c>
    </row>
    <row r="812" spans="1:9" s="6" customFormat="1">
      <c r="A812" s="29" t="s">
        <v>395</v>
      </c>
      <c r="B812" s="30" t="s">
        <v>500</v>
      </c>
      <c r="C812" s="31" t="s">
        <v>233</v>
      </c>
      <c r="D812" s="31" t="s">
        <v>233</v>
      </c>
      <c r="E812" s="31" t="s">
        <v>544</v>
      </c>
      <c r="F812" s="31" t="s">
        <v>396</v>
      </c>
      <c r="G812" s="32">
        <f t="shared" si="302"/>
        <v>310000</v>
      </c>
      <c r="H812" s="32">
        <v>310000</v>
      </c>
      <c r="I812" s="19">
        <f t="shared" si="294"/>
        <v>0</v>
      </c>
    </row>
    <row r="813" spans="1:9" s="6" customFormat="1">
      <c r="A813" s="33" t="s">
        <v>399</v>
      </c>
      <c r="B813" s="30" t="s">
        <v>500</v>
      </c>
      <c r="C813" s="31" t="s">
        <v>233</v>
      </c>
      <c r="D813" s="31" t="s">
        <v>233</v>
      </c>
      <c r="E813" s="31" t="s">
        <v>544</v>
      </c>
      <c r="F813" s="31" t="s">
        <v>400</v>
      </c>
      <c r="G813" s="32">
        <v>310000</v>
      </c>
      <c r="H813" s="32">
        <v>310000</v>
      </c>
      <c r="I813" s="19">
        <f t="shared" si="294"/>
        <v>0</v>
      </c>
    </row>
    <row r="814" spans="1:9" s="6" customFormat="1" ht="38.25">
      <c r="A814" s="33" t="s">
        <v>545</v>
      </c>
      <c r="B814" s="30" t="s">
        <v>500</v>
      </c>
      <c r="C814" s="31" t="s">
        <v>233</v>
      </c>
      <c r="D814" s="31" t="s">
        <v>233</v>
      </c>
      <c r="E814" s="31" t="s">
        <v>546</v>
      </c>
      <c r="F814" s="31" t="s">
        <v>9</v>
      </c>
      <c r="G814" s="32">
        <f t="shared" ref="G814:G816" si="303">G815</f>
        <v>25540</v>
      </c>
      <c r="H814" s="32">
        <v>25540</v>
      </c>
      <c r="I814" s="19">
        <f t="shared" si="294"/>
        <v>0</v>
      </c>
    </row>
    <row r="815" spans="1:9" s="6" customFormat="1" ht="38.25">
      <c r="A815" s="29" t="s">
        <v>532</v>
      </c>
      <c r="B815" s="30" t="s">
        <v>500</v>
      </c>
      <c r="C815" s="31" t="s">
        <v>233</v>
      </c>
      <c r="D815" s="31" t="s">
        <v>233</v>
      </c>
      <c r="E815" s="31" t="s">
        <v>547</v>
      </c>
      <c r="F815" s="31" t="s">
        <v>9</v>
      </c>
      <c r="G815" s="32">
        <f t="shared" si="303"/>
        <v>25540</v>
      </c>
      <c r="H815" s="32">
        <v>25540</v>
      </c>
      <c r="I815" s="19">
        <f t="shared" si="294"/>
        <v>0</v>
      </c>
    </row>
    <row r="816" spans="1:9" s="6" customFormat="1">
      <c r="A816" s="29" t="s">
        <v>395</v>
      </c>
      <c r="B816" s="30" t="s">
        <v>500</v>
      </c>
      <c r="C816" s="31" t="s">
        <v>233</v>
      </c>
      <c r="D816" s="31" t="s">
        <v>233</v>
      </c>
      <c r="E816" s="31" t="s">
        <v>547</v>
      </c>
      <c r="F816" s="31" t="s">
        <v>396</v>
      </c>
      <c r="G816" s="32">
        <f t="shared" si="303"/>
        <v>25540</v>
      </c>
      <c r="H816" s="32">
        <v>25540</v>
      </c>
      <c r="I816" s="19">
        <f t="shared" si="294"/>
        <v>0</v>
      </c>
    </row>
    <row r="817" spans="1:9" s="6" customFormat="1">
      <c r="A817" s="33" t="s">
        <v>399</v>
      </c>
      <c r="B817" s="30" t="s">
        <v>500</v>
      </c>
      <c r="C817" s="31" t="s">
        <v>233</v>
      </c>
      <c r="D817" s="31" t="s">
        <v>233</v>
      </c>
      <c r="E817" s="31" t="s">
        <v>547</v>
      </c>
      <c r="F817" s="31" t="s">
        <v>400</v>
      </c>
      <c r="G817" s="32">
        <v>25540</v>
      </c>
      <c r="H817" s="32">
        <v>25540</v>
      </c>
      <c r="I817" s="19">
        <f t="shared" si="294"/>
        <v>0</v>
      </c>
    </row>
    <row r="818" spans="1:9" s="6" customFormat="1" ht="25.5">
      <c r="A818" s="33" t="s">
        <v>548</v>
      </c>
      <c r="B818" s="30" t="s">
        <v>500</v>
      </c>
      <c r="C818" s="31" t="s">
        <v>233</v>
      </c>
      <c r="D818" s="31" t="s">
        <v>233</v>
      </c>
      <c r="E818" s="31" t="s">
        <v>549</v>
      </c>
      <c r="F818" s="31" t="s">
        <v>9</v>
      </c>
      <c r="G818" s="32">
        <f t="shared" ref="G818:G820" si="304">G819</f>
        <v>3945250</v>
      </c>
      <c r="H818" s="32">
        <v>3945250</v>
      </c>
      <c r="I818" s="19">
        <f t="shared" si="294"/>
        <v>0</v>
      </c>
    </row>
    <row r="819" spans="1:9" s="6" customFormat="1" ht="25.5">
      <c r="A819" s="33" t="s">
        <v>136</v>
      </c>
      <c r="B819" s="30" t="s">
        <v>500</v>
      </c>
      <c r="C819" s="31" t="s">
        <v>233</v>
      </c>
      <c r="D819" s="31" t="s">
        <v>233</v>
      </c>
      <c r="E819" s="31" t="s">
        <v>550</v>
      </c>
      <c r="F819" s="31" t="s">
        <v>9</v>
      </c>
      <c r="G819" s="32">
        <f t="shared" si="304"/>
        <v>3945250</v>
      </c>
      <c r="H819" s="32">
        <v>3945250</v>
      </c>
      <c r="I819" s="19">
        <f t="shared" si="294"/>
        <v>0</v>
      </c>
    </row>
    <row r="820" spans="1:9" s="6" customFormat="1">
      <c r="A820" s="29" t="s">
        <v>395</v>
      </c>
      <c r="B820" s="30" t="s">
        <v>500</v>
      </c>
      <c r="C820" s="31" t="s">
        <v>233</v>
      </c>
      <c r="D820" s="31" t="s">
        <v>233</v>
      </c>
      <c r="E820" s="31" t="s">
        <v>550</v>
      </c>
      <c r="F820" s="31" t="s">
        <v>396</v>
      </c>
      <c r="G820" s="32">
        <f t="shared" si="304"/>
        <v>3945250</v>
      </c>
      <c r="H820" s="32">
        <v>3945250</v>
      </c>
      <c r="I820" s="19">
        <f t="shared" si="294"/>
        <v>0</v>
      </c>
    </row>
    <row r="821" spans="1:9" s="6" customFormat="1" ht="38.25">
      <c r="A821" s="33" t="s">
        <v>397</v>
      </c>
      <c r="B821" s="30" t="s">
        <v>500</v>
      </c>
      <c r="C821" s="31" t="s">
        <v>233</v>
      </c>
      <c r="D821" s="31" t="s">
        <v>233</v>
      </c>
      <c r="E821" s="31" t="s">
        <v>550</v>
      </c>
      <c r="F821" s="31" t="s">
        <v>398</v>
      </c>
      <c r="G821" s="32">
        <v>3945250</v>
      </c>
      <c r="H821" s="32">
        <v>3945250</v>
      </c>
      <c r="I821" s="19">
        <f t="shared" si="294"/>
        <v>0</v>
      </c>
    </row>
    <row r="822" spans="1:9" s="20" customFormat="1" ht="38.25">
      <c r="A822" s="33" t="s">
        <v>146</v>
      </c>
      <c r="B822" s="30" t="s">
        <v>500</v>
      </c>
      <c r="C822" s="31" t="s">
        <v>233</v>
      </c>
      <c r="D822" s="31" t="s">
        <v>233</v>
      </c>
      <c r="E822" s="37" t="s">
        <v>147</v>
      </c>
      <c r="F822" s="37" t="s">
        <v>9</v>
      </c>
      <c r="G822" s="41">
        <f t="shared" ref="G822:G824" si="305">G823</f>
        <v>390000</v>
      </c>
      <c r="H822" s="41">
        <v>390000</v>
      </c>
      <c r="I822" s="19">
        <f t="shared" si="294"/>
        <v>0</v>
      </c>
    </row>
    <row r="823" spans="1:9" s="20" customFormat="1" ht="38.25">
      <c r="A823" s="29" t="s">
        <v>148</v>
      </c>
      <c r="B823" s="30" t="s">
        <v>500</v>
      </c>
      <c r="C823" s="31" t="s">
        <v>233</v>
      </c>
      <c r="D823" s="31" t="s">
        <v>233</v>
      </c>
      <c r="E823" s="37" t="s">
        <v>149</v>
      </c>
      <c r="F823" s="37" t="s">
        <v>9</v>
      </c>
      <c r="G823" s="41">
        <f t="shared" si="305"/>
        <v>390000</v>
      </c>
      <c r="H823" s="41">
        <v>390000</v>
      </c>
      <c r="I823" s="19">
        <f t="shared" si="294"/>
        <v>0</v>
      </c>
    </row>
    <row r="824" spans="1:9" s="20" customFormat="1" ht="38.25">
      <c r="A824" s="29" t="s">
        <v>154</v>
      </c>
      <c r="B824" s="30" t="s">
        <v>500</v>
      </c>
      <c r="C824" s="31" t="s">
        <v>233</v>
      </c>
      <c r="D824" s="31" t="s">
        <v>233</v>
      </c>
      <c r="E824" s="30" t="s">
        <v>155</v>
      </c>
      <c r="F824" s="37" t="s">
        <v>9</v>
      </c>
      <c r="G824" s="32">
        <f t="shared" si="305"/>
        <v>390000</v>
      </c>
      <c r="H824" s="32">
        <v>390000</v>
      </c>
      <c r="I824" s="19">
        <f t="shared" si="294"/>
        <v>0</v>
      </c>
    </row>
    <row r="825" spans="1:9" s="20" customFormat="1" ht="25.5">
      <c r="A825" s="36" t="s">
        <v>152</v>
      </c>
      <c r="B825" s="30" t="s">
        <v>500</v>
      </c>
      <c r="C825" s="31" t="s">
        <v>233</v>
      </c>
      <c r="D825" s="31" t="s">
        <v>233</v>
      </c>
      <c r="E825" s="30" t="s">
        <v>156</v>
      </c>
      <c r="F825" s="37" t="s">
        <v>9</v>
      </c>
      <c r="G825" s="41">
        <f t="shared" ref="G825" si="306">SUM(G826:G826)</f>
        <v>390000</v>
      </c>
      <c r="H825" s="41">
        <v>390000</v>
      </c>
      <c r="I825" s="19">
        <f t="shared" si="294"/>
        <v>0</v>
      </c>
    </row>
    <row r="826" spans="1:9" s="20" customFormat="1">
      <c r="A826" s="29" t="s">
        <v>395</v>
      </c>
      <c r="B826" s="30" t="s">
        <v>500</v>
      </c>
      <c r="C826" s="31" t="s">
        <v>233</v>
      </c>
      <c r="D826" s="31" t="s">
        <v>233</v>
      </c>
      <c r="E826" s="30" t="s">
        <v>156</v>
      </c>
      <c r="F826" s="37" t="s">
        <v>396</v>
      </c>
      <c r="G826" s="32">
        <f t="shared" ref="G826" si="307">G827</f>
        <v>390000</v>
      </c>
      <c r="H826" s="32">
        <v>390000</v>
      </c>
      <c r="I826" s="19">
        <f t="shared" si="294"/>
        <v>0</v>
      </c>
    </row>
    <row r="827" spans="1:9" s="20" customFormat="1">
      <c r="A827" s="33" t="s">
        <v>399</v>
      </c>
      <c r="B827" s="30" t="s">
        <v>500</v>
      </c>
      <c r="C827" s="31" t="s">
        <v>233</v>
      </c>
      <c r="D827" s="31" t="s">
        <v>233</v>
      </c>
      <c r="E827" s="30" t="s">
        <v>156</v>
      </c>
      <c r="F827" s="37" t="s">
        <v>400</v>
      </c>
      <c r="G827" s="32">
        <v>390000</v>
      </c>
      <c r="H827" s="32">
        <v>390000</v>
      </c>
      <c r="I827" s="19">
        <f t="shared" si="294"/>
        <v>0</v>
      </c>
    </row>
    <row r="828" spans="1:9" s="20" customFormat="1">
      <c r="A828" s="21" t="s">
        <v>551</v>
      </c>
      <c r="B828" s="22" t="s">
        <v>500</v>
      </c>
      <c r="C828" s="23" t="s">
        <v>242</v>
      </c>
      <c r="D828" s="23" t="s">
        <v>7</v>
      </c>
      <c r="E828" s="23" t="s">
        <v>8</v>
      </c>
      <c r="F828" s="23" t="s">
        <v>9</v>
      </c>
      <c r="G828" s="24">
        <f>G829+G899</f>
        <v>236415540</v>
      </c>
      <c r="H828" s="24">
        <v>236415540</v>
      </c>
      <c r="I828" s="19">
        <f t="shared" si="294"/>
        <v>0</v>
      </c>
    </row>
    <row r="829" spans="1:9" s="20" customFormat="1">
      <c r="A829" s="25" t="s">
        <v>243</v>
      </c>
      <c r="B829" s="26" t="s">
        <v>500</v>
      </c>
      <c r="C829" s="27" t="s">
        <v>242</v>
      </c>
      <c r="D829" s="27" t="s">
        <v>11</v>
      </c>
      <c r="E829" s="27" t="s">
        <v>8</v>
      </c>
      <c r="F829" s="27" t="s">
        <v>9</v>
      </c>
      <c r="G829" s="28">
        <f>G830+G887+G881+G893</f>
        <v>220547440</v>
      </c>
      <c r="H829" s="28">
        <v>220547440</v>
      </c>
      <c r="I829" s="19">
        <f t="shared" si="294"/>
        <v>0</v>
      </c>
    </row>
    <row r="830" spans="1:9" s="20" customFormat="1">
      <c r="A830" s="29" t="s">
        <v>244</v>
      </c>
      <c r="B830" s="30" t="s">
        <v>500</v>
      </c>
      <c r="C830" s="31" t="s">
        <v>242</v>
      </c>
      <c r="D830" s="31" t="s">
        <v>11</v>
      </c>
      <c r="E830" s="31" t="s">
        <v>245</v>
      </c>
      <c r="F830" s="31" t="s">
        <v>9</v>
      </c>
      <c r="G830" s="32">
        <f t="shared" ref="G830" si="308">G831+G838</f>
        <v>219027010</v>
      </c>
      <c r="H830" s="32">
        <v>219027010</v>
      </c>
      <c r="I830" s="19">
        <f t="shared" si="294"/>
        <v>0</v>
      </c>
    </row>
    <row r="831" spans="1:9" s="20" customFormat="1" ht="51">
      <c r="A831" s="29" t="s">
        <v>246</v>
      </c>
      <c r="B831" s="30" t="s">
        <v>500</v>
      </c>
      <c r="C831" s="31" t="s">
        <v>242</v>
      </c>
      <c r="D831" s="31" t="s">
        <v>11</v>
      </c>
      <c r="E831" s="31" t="s">
        <v>247</v>
      </c>
      <c r="F831" s="31" t="s">
        <v>9</v>
      </c>
      <c r="G831" s="32">
        <f t="shared" ref="G831:G832" si="309">G832</f>
        <v>6974000</v>
      </c>
      <c r="H831" s="32">
        <v>6974000</v>
      </c>
      <c r="I831" s="19">
        <f t="shared" si="294"/>
        <v>0</v>
      </c>
    </row>
    <row r="832" spans="1:9" s="20" customFormat="1" ht="63.75">
      <c r="A832" s="29" t="s">
        <v>248</v>
      </c>
      <c r="B832" s="30" t="s">
        <v>500</v>
      </c>
      <c r="C832" s="31" t="s">
        <v>242</v>
      </c>
      <c r="D832" s="31" t="s">
        <v>11</v>
      </c>
      <c r="E832" s="31" t="s">
        <v>249</v>
      </c>
      <c r="F832" s="31" t="s">
        <v>9</v>
      </c>
      <c r="G832" s="32">
        <f t="shared" si="309"/>
        <v>6974000</v>
      </c>
      <c r="H832" s="32">
        <v>6974000</v>
      </c>
      <c r="I832" s="19">
        <f t="shared" si="294"/>
        <v>0</v>
      </c>
    </row>
    <row r="833" spans="1:9" s="20" customFormat="1" ht="25.5">
      <c r="A833" s="29" t="s">
        <v>250</v>
      </c>
      <c r="B833" s="30" t="s">
        <v>500</v>
      </c>
      <c r="C833" s="31" t="s">
        <v>242</v>
      </c>
      <c r="D833" s="31" t="s">
        <v>11</v>
      </c>
      <c r="E833" s="31" t="s">
        <v>251</v>
      </c>
      <c r="F833" s="31" t="s">
        <v>9</v>
      </c>
      <c r="G833" s="32">
        <f t="shared" ref="G833" si="310">G834+G836</f>
        <v>6974000</v>
      </c>
      <c r="H833" s="32">
        <v>6974000</v>
      </c>
      <c r="I833" s="19">
        <f t="shared" si="294"/>
        <v>0</v>
      </c>
    </row>
    <row r="834" spans="1:9" s="20" customFormat="1">
      <c r="A834" s="29" t="s">
        <v>395</v>
      </c>
      <c r="B834" s="30" t="s">
        <v>500</v>
      </c>
      <c r="C834" s="31" t="s">
        <v>242</v>
      </c>
      <c r="D834" s="31" t="s">
        <v>11</v>
      </c>
      <c r="E834" s="31" t="s">
        <v>251</v>
      </c>
      <c r="F834" s="31" t="s">
        <v>396</v>
      </c>
      <c r="G834" s="32">
        <f t="shared" ref="G834" si="311">G835</f>
        <v>4724000</v>
      </c>
      <c r="H834" s="32">
        <v>4724000</v>
      </c>
      <c r="I834" s="19">
        <f t="shared" si="294"/>
        <v>0</v>
      </c>
    </row>
    <row r="835" spans="1:9" s="20" customFormat="1">
      <c r="A835" s="33" t="s">
        <v>399</v>
      </c>
      <c r="B835" s="30" t="s">
        <v>500</v>
      </c>
      <c r="C835" s="31" t="s">
        <v>242</v>
      </c>
      <c r="D835" s="31" t="s">
        <v>11</v>
      </c>
      <c r="E835" s="31" t="s">
        <v>251</v>
      </c>
      <c r="F835" s="31" t="s">
        <v>400</v>
      </c>
      <c r="G835" s="32">
        <v>4724000</v>
      </c>
      <c r="H835" s="32">
        <v>4724000</v>
      </c>
      <c r="I835" s="19">
        <f t="shared" si="294"/>
        <v>0</v>
      </c>
    </row>
    <row r="836" spans="1:9" s="20" customFormat="1">
      <c r="A836" s="29" t="s">
        <v>401</v>
      </c>
      <c r="B836" s="30" t="s">
        <v>500</v>
      </c>
      <c r="C836" s="31" t="s">
        <v>242</v>
      </c>
      <c r="D836" s="31" t="s">
        <v>11</v>
      </c>
      <c r="E836" s="31" t="s">
        <v>251</v>
      </c>
      <c r="F836" s="31" t="s">
        <v>402</v>
      </c>
      <c r="G836" s="32">
        <f t="shared" ref="G836" si="312">G837</f>
        <v>2250000</v>
      </c>
      <c r="H836" s="32">
        <v>2250000</v>
      </c>
      <c r="I836" s="19">
        <f t="shared" si="294"/>
        <v>0</v>
      </c>
    </row>
    <row r="837" spans="1:9" s="20" customFormat="1">
      <c r="A837" s="33" t="s">
        <v>405</v>
      </c>
      <c r="B837" s="30" t="s">
        <v>500</v>
      </c>
      <c r="C837" s="31" t="s">
        <v>242</v>
      </c>
      <c r="D837" s="31" t="s">
        <v>11</v>
      </c>
      <c r="E837" s="31" t="s">
        <v>251</v>
      </c>
      <c r="F837" s="31" t="s">
        <v>406</v>
      </c>
      <c r="G837" s="32">
        <v>2250000</v>
      </c>
      <c r="H837" s="32">
        <v>2250000</v>
      </c>
      <c r="I837" s="19">
        <f t="shared" si="294"/>
        <v>0</v>
      </c>
    </row>
    <row r="838" spans="1:9" s="20" customFormat="1">
      <c r="A838" s="29" t="s">
        <v>501</v>
      </c>
      <c r="B838" s="30" t="s">
        <v>500</v>
      </c>
      <c r="C838" s="31" t="s">
        <v>242</v>
      </c>
      <c r="D838" s="31" t="s">
        <v>11</v>
      </c>
      <c r="E838" s="31" t="s">
        <v>502</v>
      </c>
      <c r="F838" s="31" t="s">
        <v>9</v>
      </c>
      <c r="G838" s="32">
        <f>G839+G845+G849+G859+G869+G873+G865+G877</f>
        <v>212053010</v>
      </c>
      <c r="H838" s="32">
        <v>212053010</v>
      </c>
      <c r="I838" s="19">
        <f t="shared" si="294"/>
        <v>0</v>
      </c>
    </row>
    <row r="839" spans="1:9" s="20" customFormat="1" ht="25.5">
      <c r="A839" s="29" t="s">
        <v>552</v>
      </c>
      <c r="B839" s="30" t="s">
        <v>500</v>
      </c>
      <c r="C839" s="31" t="s">
        <v>242</v>
      </c>
      <c r="D839" s="31" t="s">
        <v>11</v>
      </c>
      <c r="E839" s="31" t="s">
        <v>553</v>
      </c>
      <c r="F839" s="31" t="s">
        <v>9</v>
      </c>
      <c r="G839" s="32">
        <f t="shared" ref="G839" si="313">G840</f>
        <v>76172500</v>
      </c>
      <c r="H839" s="32">
        <v>76172500</v>
      </c>
      <c r="I839" s="19">
        <f t="shared" si="294"/>
        <v>0</v>
      </c>
    </row>
    <row r="840" spans="1:9" s="20" customFormat="1" ht="25.5">
      <c r="A840" s="29" t="s">
        <v>136</v>
      </c>
      <c r="B840" s="30" t="s">
        <v>500</v>
      </c>
      <c r="C840" s="31" t="s">
        <v>242</v>
      </c>
      <c r="D840" s="31" t="s">
        <v>11</v>
      </c>
      <c r="E840" s="31" t="s">
        <v>554</v>
      </c>
      <c r="F840" s="31" t="s">
        <v>9</v>
      </c>
      <c r="G840" s="32">
        <f>G841+G843</f>
        <v>76172500</v>
      </c>
      <c r="H840" s="32">
        <v>76172500</v>
      </c>
      <c r="I840" s="19">
        <f t="shared" si="294"/>
        <v>0</v>
      </c>
    </row>
    <row r="841" spans="1:9" s="20" customFormat="1">
      <c r="A841" s="29" t="s">
        <v>395</v>
      </c>
      <c r="B841" s="30" t="s">
        <v>500</v>
      </c>
      <c r="C841" s="31" t="s">
        <v>242</v>
      </c>
      <c r="D841" s="31" t="s">
        <v>11</v>
      </c>
      <c r="E841" s="31" t="s">
        <v>554</v>
      </c>
      <c r="F841" s="31" t="s">
        <v>396</v>
      </c>
      <c r="G841" s="32">
        <f>SUM(G842:G842)</f>
        <v>51359440</v>
      </c>
      <c r="H841" s="32">
        <v>51359440</v>
      </c>
      <c r="I841" s="19">
        <f t="shared" si="294"/>
        <v>0</v>
      </c>
    </row>
    <row r="842" spans="1:9" s="20" customFormat="1" ht="38.25">
      <c r="A842" s="33" t="s">
        <v>397</v>
      </c>
      <c r="B842" s="30" t="s">
        <v>500</v>
      </c>
      <c r="C842" s="31" t="s">
        <v>242</v>
      </c>
      <c r="D842" s="31" t="s">
        <v>11</v>
      </c>
      <c r="E842" s="31" t="s">
        <v>554</v>
      </c>
      <c r="F842" s="31" t="s">
        <v>398</v>
      </c>
      <c r="G842" s="32">
        <v>51359440</v>
      </c>
      <c r="H842" s="32">
        <v>51359440</v>
      </c>
      <c r="I842" s="19">
        <f t="shared" si="294"/>
        <v>0</v>
      </c>
    </row>
    <row r="843" spans="1:9" s="20" customFormat="1">
      <c r="A843" s="29" t="s">
        <v>401</v>
      </c>
      <c r="B843" s="30" t="s">
        <v>500</v>
      </c>
      <c r="C843" s="31" t="s">
        <v>242</v>
      </c>
      <c r="D843" s="31" t="s">
        <v>11</v>
      </c>
      <c r="E843" s="31" t="s">
        <v>554</v>
      </c>
      <c r="F843" s="31" t="s">
        <v>402</v>
      </c>
      <c r="G843" s="32">
        <f>SUM(G844:G844)</f>
        <v>24813060</v>
      </c>
      <c r="H843" s="32">
        <v>24813060</v>
      </c>
      <c r="I843" s="19">
        <f t="shared" si="294"/>
        <v>0</v>
      </c>
    </row>
    <row r="844" spans="1:9" s="20" customFormat="1" ht="38.25">
      <c r="A844" s="33" t="s">
        <v>403</v>
      </c>
      <c r="B844" s="30" t="s">
        <v>500</v>
      </c>
      <c r="C844" s="31" t="s">
        <v>242</v>
      </c>
      <c r="D844" s="31" t="s">
        <v>11</v>
      </c>
      <c r="E844" s="31" t="s">
        <v>554</v>
      </c>
      <c r="F844" s="31" t="s">
        <v>404</v>
      </c>
      <c r="G844" s="32">
        <v>24813060</v>
      </c>
      <c r="H844" s="32">
        <v>24813060</v>
      </c>
      <c r="I844" s="19">
        <f t="shared" si="294"/>
        <v>0</v>
      </c>
    </row>
    <row r="845" spans="1:9" s="20" customFormat="1" ht="25.5">
      <c r="A845" s="29" t="s">
        <v>555</v>
      </c>
      <c r="B845" s="30" t="s">
        <v>500</v>
      </c>
      <c r="C845" s="31" t="s">
        <v>242</v>
      </c>
      <c r="D845" s="31" t="s">
        <v>11</v>
      </c>
      <c r="E845" s="31" t="s">
        <v>556</v>
      </c>
      <c r="F845" s="31" t="s">
        <v>9</v>
      </c>
      <c r="G845" s="32">
        <f t="shared" ref="G845:G846" si="314">G846</f>
        <v>3978510</v>
      </c>
      <c r="H845" s="32">
        <v>3978510</v>
      </c>
      <c r="I845" s="19">
        <f t="shared" si="294"/>
        <v>0</v>
      </c>
    </row>
    <row r="846" spans="1:9" s="20" customFormat="1" ht="25.5">
      <c r="A846" s="29" t="s">
        <v>136</v>
      </c>
      <c r="B846" s="30" t="s">
        <v>500</v>
      </c>
      <c r="C846" s="31" t="s">
        <v>242</v>
      </c>
      <c r="D846" s="31" t="s">
        <v>11</v>
      </c>
      <c r="E846" s="31" t="s">
        <v>557</v>
      </c>
      <c r="F846" s="31" t="s">
        <v>9</v>
      </c>
      <c r="G846" s="32">
        <f t="shared" si="314"/>
        <v>3978510</v>
      </c>
      <c r="H846" s="32">
        <v>3978510</v>
      </c>
      <c r="I846" s="19">
        <f t="shared" si="294"/>
        <v>0</v>
      </c>
    </row>
    <row r="847" spans="1:9" s="20" customFormat="1">
      <c r="A847" s="29" t="s">
        <v>395</v>
      </c>
      <c r="B847" s="30" t="s">
        <v>500</v>
      </c>
      <c r="C847" s="31" t="s">
        <v>242</v>
      </c>
      <c r="D847" s="31" t="s">
        <v>11</v>
      </c>
      <c r="E847" s="31" t="s">
        <v>557</v>
      </c>
      <c r="F847" s="31" t="s">
        <v>396</v>
      </c>
      <c r="G847" s="32">
        <f>SUM(G848:G848)</f>
        <v>3978510</v>
      </c>
      <c r="H847" s="32">
        <v>3978510</v>
      </c>
      <c r="I847" s="19">
        <f t="shared" si="294"/>
        <v>0</v>
      </c>
    </row>
    <row r="848" spans="1:9" s="20" customFormat="1" ht="38.25">
      <c r="A848" s="33" t="s">
        <v>397</v>
      </c>
      <c r="B848" s="30" t="s">
        <v>500</v>
      </c>
      <c r="C848" s="31" t="s">
        <v>242</v>
      </c>
      <c r="D848" s="31" t="s">
        <v>11</v>
      </c>
      <c r="E848" s="31" t="s">
        <v>557</v>
      </c>
      <c r="F848" s="31" t="s">
        <v>398</v>
      </c>
      <c r="G848" s="32">
        <v>3978510</v>
      </c>
      <c r="H848" s="32">
        <v>3978510</v>
      </c>
      <c r="I848" s="19">
        <f t="shared" si="294"/>
        <v>0</v>
      </c>
    </row>
    <row r="849" spans="1:9" s="20" customFormat="1" ht="38.25">
      <c r="A849" s="29" t="s">
        <v>558</v>
      </c>
      <c r="B849" s="30" t="s">
        <v>500</v>
      </c>
      <c r="C849" s="31" t="s">
        <v>242</v>
      </c>
      <c r="D849" s="31" t="s">
        <v>11</v>
      </c>
      <c r="E849" s="31" t="s">
        <v>559</v>
      </c>
      <c r="F849" s="31" t="s">
        <v>9</v>
      </c>
      <c r="G849" s="32">
        <f>G850+G853</f>
        <v>60332730</v>
      </c>
      <c r="H849" s="32">
        <v>60332730</v>
      </c>
      <c r="I849" s="19">
        <f t="shared" si="294"/>
        <v>0</v>
      </c>
    </row>
    <row r="850" spans="1:9" s="20" customFormat="1" ht="25.5">
      <c r="A850" s="29" t="s">
        <v>136</v>
      </c>
      <c r="B850" s="30" t="s">
        <v>500</v>
      </c>
      <c r="C850" s="31" t="s">
        <v>242</v>
      </c>
      <c r="D850" s="31" t="s">
        <v>11</v>
      </c>
      <c r="E850" s="31" t="s">
        <v>560</v>
      </c>
      <c r="F850" s="31" t="s">
        <v>9</v>
      </c>
      <c r="G850" s="32">
        <f t="shared" ref="G850" si="315">G851</f>
        <v>57781520</v>
      </c>
      <c r="H850" s="32">
        <v>57781520</v>
      </c>
      <c r="I850" s="19">
        <f t="shared" si="294"/>
        <v>0</v>
      </c>
    </row>
    <row r="851" spans="1:9" s="20" customFormat="1">
      <c r="A851" s="29" t="s">
        <v>395</v>
      </c>
      <c r="B851" s="30" t="s">
        <v>500</v>
      </c>
      <c r="C851" s="31" t="s">
        <v>242</v>
      </c>
      <c r="D851" s="31" t="s">
        <v>11</v>
      </c>
      <c r="E851" s="31" t="s">
        <v>560</v>
      </c>
      <c r="F851" s="31" t="s">
        <v>396</v>
      </c>
      <c r="G851" s="32">
        <f>SUM(G852:G852)</f>
        <v>57781520</v>
      </c>
      <c r="H851" s="32">
        <v>57781520</v>
      </c>
      <c r="I851" s="19">
        <f t="shared" ref="I851:I914" si="316">G851-H851</f>
        <v>0</v>
      </c>
    </row>
    <row r="852" spans="1:9" s="20" customFormat="1" ht="38.25">
      <c r="A852" s="33" t="s">
        <v>397</v>
      </c>
      <c r="B852" s="30" t="s">
        <v>500</v>
      </c>
      <c r="C852" s="31" t="s">
        <v>242</v>
      </c>
      <c r="D852" s="31" t="s">
        <v>11</v>
      </c>
      <c r="E852" s="31" t="s">
        <v>560</v>
      </c>
      <c r="F852" s="31" t="s">
        <v>398</v>
      </c>
      <c r="G852" s="32">
        <v>57781520</v>
      </c>
      <c r="H852" s="32">
        <v>57781520</v>
      </c>
      <c r="I852" s="19">
        <f t="shared" si="316"/>
        <v>0</v>
      </c>
    </row>
    <row r="853" spans="1:9" s="20" customFormat="1" ht="25.5">
      <c r="A853" s="29" t="s">
        <v>561</v>
      </c>
      <c r="B853" s="30" t="s">
        <v>500</v>
      </c>
      <c r="C853" s="31" t="s">
        <v>242</v>
      </c>
      <c r="D853" s="31" t="s">
        <v>11</v>
      </c>
      <c r="E853" s="31" t="s">
        <v>562</v>
      </c>
      <c r="F853" s="31" t="s">
        <v>9</v>
      </c>
      <c r="G853" s="32">
        <f t="shared" ref="G853" si="317">G857</f>
        <v>2551210</v>
      </c>
      <c r="H853" s="32">
        <v>2551210</v>
      </c>
      <c r="I853" s="19">
        <f t="shared" si="316"/>
        <v>0</v>
      </c>
    </row>
    <row r="854" spans="1:9" s="20" customFormat="1">
      <c r="A854" s="29" t="s">
        <v>322</v>
      </c>
      <c r="B854" s="30"/>
      <c r="C854" s="31"/>
      <c r="D854" s="31"/>
      <c r="E854" s="31"/>
      <c r="F854" s="31"/>
      <c r="G854" s="32"/>
      <c r="H854" s="51"/>
      <c r="I854" s="19">
        <f t="shared" si="316"/>
        <v>0</v>
      </c>
    </row>
    <row r="855" spans="1:9" s="20" customFormat="1">
      <c r="A855" s="29" t="s">
        <v>323</v>
      </c>
      <c r="B855" s="30" t="s">
        <v>500</v>
      </c>
      <c r="C855" s="31" t="s">
        <v>242</v>
      </c>
      <c r="D855" s="31" t="s">
        <v>11</v>
      </c>
      <c r="E855" s="31" t="s">
        <v>562</v>
      </c>
      <c r="F855" s="31" t="s">
        <v>9</v>
      </c>
      <c r="G855" s="32">
        <v>1777300</v>
      </c>
      <c r="H855" s="32">
        <v>1777300</v>
      </c>
      <c r="I855" s="19">
        <f t="shared" si="316"/>
        <v>0</v>
      </c>
    </row>
    <row r="856" spans="1:9" s="20" customFormat="1">
      <c r="A856" s="29" t="s">
        <v>416</v>
      </c>
      <c r="B856" s="30" t="s">
        <v>500</v>
      </c>
      <c r="C856" s="31" t="s">
        <v>242</v>
      </c>
      <c r="D856" s="31" t="s">
        <v>11</v>
      </c>
      <c r="E856" s="31" t="s">
        <v>562</v>
      </c>
      <c r="F856" s="31" t="s">
        <v>9</v>
      </c>
      <c r="G856" s="32">
        <v>773910</v>
      </c>
      <c r="H856" s="32">
        <v>773910</v>
      </c>
      <c r="I856" s="19">
        <f t="shared" si="316"/>
        <v>0</v>
      </c>
    </row>
    <row r="857" spans="1:9" s="20" customFormat="1">
      <c r="A857" s="29" t="s">
        <v>395</v>
      </c>
      <c r="B857" s="30" t="s">
        <v>500</v>
      </c>
      <c r="C857" s="31" t="s">
        <v>242</v>
      </c>
      <c r="D857" s="31" t="s">
        <v>11</v>
      </c>
      <c r="E857" s="31" t="s">
        <v>562</v>
      </c>
      <c r="F857" s="31" t="s">
        <v>396</v>
      </c>
      <c r="G857" s="32">
        <f t="shared" ref="G857" si="318">G858</f>
        <v>2551210</v>
      </c>
      <c r="H857" s="32">
        <v>2551210</v>
      </c>
      <c r="I857" s="19">
        <f t="shared" si="316"/>
        <v>0</v>
      </c>
    </row>
    <row r="858" spans="1:9" s="20" customFormat="1" ht="38.25">
      <c r="A858" s="33" t="s">
        <v>397</v>
      </c>
      <c r="B858" s="30" t="s">
        <v>500</v>
      </c>
      <c r="C858" s="31" t="s">
        <v>242</v>
      </c>
      <c r="D858" s="31" t="s">
        <v>11</v>
      </c>
      <c r="E858" s="31" t="s">
        <v>562</v>
      </c>
      <c r="F858" s="31" t="s">
        <v>398</v>
      </c>
      <c r="G858" s="32">
        <v>2551210</v>
      </c>
      <c r="H858" s="32">
        <v>2551210</v>
      </c>
      <c r="I858" s="19">
        <f t="shared" si="316"/>
        <v>0</v>
      </c>
    </row>
    <row r="859" spans="1:9" s="20" customFormat="1" ht="38.25">
      <c r="A859" s="29" t="s">
        <v>563</v>
      </c>
      <c r="B859" s="30" t="s">
        <v>500</v>
      </c>
      <c r="C859" s="31" t="s">
        <v>242</v>
      </c>
      <c r="D859" s="31" t="s">
        <v>11</v>
      </c>
      <c r="E859" s="31" t="s">
        <v>564</v>
      </c>
      <c r="F859" s="31" t="s">
        <v>9</v>
      </c>
      <c r="G859" s="32">
        <f t="shared" ref="G859" si="319">G860</f>
        <v>64308850</v>
      </c>
      <c r="H859" s="32">
        <v>64308850</v>
      </c>
      <c r="I859" s="19">
        <f t="shared" si="316"/>
        <v>0</v>
      </c>
    </row>
    <row r="860" spans="1:9" s="20" customFormat="1" ht="25.5">
      <c r="A860" s="29" t="s">
        <v>136</v>
      </c>
      <c r="B860" s="30" t="s">
        <v>500</v>
      </c>
      <c r="C860" s="31" t="s">
        <v>242</v>
      </c>
      <c r="D860" s="31" t="s">
        <v>11</v>
      </c>
      <c r="E860" s="31" t="s">
        <v>565</v>
      </c>
      <c r="F860" s="31" t="s">
        <v>9</v>
      </c>
      <c r="G860" s="32">
        <f>G861+G863</f>
        <v>64308850</v>
      </c>
      <c r="H860" s="32">
        <v>64308850</v>
      </c>
      <c r="I860" s="19">
        <f t="shared" si="316"/>
        <v>0</v>
      </c>
    </row>
    <row r="861" spans="1:9" s="20" customFormat="1">
      <c r="A861" s="29" t="s">
        <v>395</v>
      </c>
      <c r="B861" s="30" t="s">
        <v>500</v>
      </c>
      <c r="C861" s="31" t="s">
        <v>242</v>
      </c>
      <c r="D861" s="31" t="s">
        <v>11</v>
      </c>
      <c r="E861" s="31" t="s">
        <v>565</v>
      </c>
      <c r="F861" s="31" t="s">
        <v>396</v>
      </c>
      <c r="G861" s="32">
        <f>SUM(G862:G862)</f>
        <v>52565850</v>
      </c>
      <c r="H861" s="32">
        <v>52565850</v>
      </c>
      <c r="I861" s="19">
        <f t="shared" si="316"/>
        <v>0</v>
      </c>
    </row>
    <row r="862" spans="1:9" s="20" customFormat="1" ht="38.25">
      <c r="A862" s="33" t="s">
        <v>397</v>
      </c>
      <c r="B862" s="30" t="s">
        <v>500</v>
      </c>
      <c r="C862" s="31" t="s">
        <v>242</v>
      </c>
      <c r="D862" s="31" t="s">
        <v>11</v>
      </c>
      <c r="E862" s="31" t="s">
        <v>565</v>
      </c>
      <c r="F862" s="31" t="s">
        <v>398</v>
      </c>
      <c r="G862" s="32">
        <v>52565850</v>
      </c>
      <c r="H862" s="32">
        <v>52565850</v>
      </c>
      <c r="I862" s="19">
        <f t="shared" si="316"/>
        <v>0</v>
      </c>
    </row>
    <row r="863" spans="1:9" s="20" customFormat="1">
      <c r="A863" s="29" t="s">
        <v>401</v>
      </c>
      <c r="B863" s="30" t="s">
        <v>500</v>
      </c>
      <c r="C863" s="31" t="s">
        <v>242</v>
      </c>
      <c r="D863" s="31" t="s">
        <v>11</v>
      </c>
      <c r="E863" s="31" t="s">
        <v>565</v>
      </c>
      <c r="F863" s="31" t="s">
        <v>402</v>
      </c>
      <c r="G863" s="32">
        <f>SUM(G864:G864)</f>
        <v>11743000</v>
      </c>
      <c r="H863" s="32">
        <v>11743000</v>
      </c>
      <c r="I863" s="19">
        <f t="shared" si="316"/>
        <v>0</v>
      </c>
    </row>
    <row r="864" spans="1:9" s="20" customFormat="1" ht="38.25">
      <c r="A864" s="33" t="s">
        <v>403</v>
      </c>
      <c r="B864" s="30" t="s">
        <v>500</v>
      </c>
      <c r="C864" s="31" t="s">
        <v>242</v>
      </c>
      <c r="D864" s="31" t="s">
        <v>11</v>
      </c>
      <c r="E864" s="31" t="s">
        <v>565</v>
      </c>
      <c r="F864" s="31" t="s">
        <v>404</v>
      </c>
      <c r="G864" s="32">
        <v>11743000</v>
      </c>
      <c r="H864" s="32">
        <v>11743000</v>
      </c>
      <c r="I864" s="19">
        <f t="shared" si="316"/>
        <v>0</v>
      </c>
    </row>
    <row r="865" spans="1:9" s="20" customFormat="1" ht="38.25">
      <c r="A865" s="29" t="s">
        <v>506</v>
      </c>
      <c r="B865" s="30" t="s">
        <v>500</v>
      </c>
      <c r="C865" s="31" t="s">
        <v>242</v>
      </c>
      <c r="D865" s="31" t="s">
        <v>11</v>
      </c>
      <c r="E865" s="31" t="s">
        <v>507</v>
      </c>
      <c r="F865" s="31" t="s">
        <v>9</v>
      </c>
      <c r="G865" s="32">
        <f t="shared" ref="G865:G867" si="320">G866</f>
        <v>1934530</v>
      </c>
      <c r="H865" s="32">
        <v>1934530</v>
      </c>
      <c r="I865" s="19">
        <f t="shared" si="316"/>
        <v>0</v>
      </c>
    </row>
    <row r="866" spans="1:9" s="20" customFormat="1" ht="25.5">
      <c r="A866" s="29" t="s">
        <v>508</v>
      </c>
      <c r="B866" s="30" t="s">
        <v>500</v>
      </c>
      <c r="C866" s="31" t="s">
        <v>242</v>
      </c>
      <c r="D866" s="31" t="s">
        <v>11</v>
      </c>
      <c r="E866" s="31" t="s">
        <v>509</v>
      </c>
      <c r="F866" s="31" t="s">
        <v>9</v>
      </c>
      <c r="G866" s="32">
        <f t="shared" si="320"/>
        <v>1934530</v>
      </c>
      <c r="H866" s="32">
        <v>1934530</v>
      </c>
      <c r="I866" s="19">
        <f t="shared" si="316"/>
        <v>0</v>
      </c>
    </row>
    <row r="867" spans="1:9" s="20" customFormat="1">
      <c r="A867" s="29" t="s">
        <v>395</v>
      </c>
      <c r="B867" s="30" t="s">
        <v>500</v>
      </c>
      <c r="C867" s="31" t="s">
        <v>242</v>
      </c>
      <c r="D867" s="31" t="s">
        <v>11</v>
      </c>
      <c r="E867" s="31" t="s">
        <v>509</v>
      </c>
      <c r="F867" s="31" t="s">
        <v>396</v>
      </c>
      <c r="G867" s="32">
        <f t="shared" si="320"/>
        <v>1934530</v>
      </c>
      <c r="H867" s="32">
        <v>1934530</v>
      </c>
      <c r="I867" s="19">
        <f t="shared" si="316"/>
        <v>0</v>
      </c>
    </row>
    <row r="868" spans="1:9" s="20" customFormat="1">
      <c r="A868" s="33" t="s">
        <v>399</v>
      </c>
      <c r="B868" s="30" t="s">
        <v>500</v>
      </c>
      <c r="C868" s="31" t="s">
        <v>242</v>
      </c>
      <c r="D868" s="31" t="s">
        <v>11</v>
      </c>
      <c r="E868" s="31" t="s">
        <v>509</v>
      </c>
      <c r="F868" s="31" t="s">
        <v>400</v>
      </c>
      <c r="G868" s="32">
        <v>1934530</v>
      </c>
      <c r="H868" s="32">
        <v>1934530</v>
      </c>
      <c r="I868" s="19">
        <f t="shared" si="316"/>
        <v>0</v>
      </c>
    </row>
    <row r="869" spans="1:9" s="20" customFormat="1" ht="89.25">
      <c r="A869" s="29" t="s">
        <v>510</v>
      </c>
      <c r="B869" s="30" t="s">
        <v>500</v>
      </c>
      <c r="C869" s="31" t="s">
        <v>242</v>
      </c>
      <c r="D869" s="31" t="s">
        <v>11</v>
      </c>
      <c r="E869" s="31" t="s">
        <v>511</v>
      </c>
      <c r="F869" s="31" t="s">
        <v>9</v>
      </c>
      <c r="G869" s="32">
        <f t="shared" ref="G869:G871" si="321">G870</f>
        <v>1307250</v>
      </c>
      <c r="H869" s="32">
        <v>1307250</v>
      </c>
      <c r="I869" s="19">
        <f t="shared" si="316"/>
        <v>0</v>
      </c>
    </row>
    <row r="870" spans="1:9" s="20" customFormat="1" ht="76.5">
      <c r="A870" s="29" t="s">
        <v>512</v>
      </c>
      <c r="B870" s="30" t="s">
        <v>500</v>
      </c>
      <c r="C870" s="31" t="s">
        <v>242</v>
      </c>
      <c r="D870" s="31" t="s">
        <v>11</v>
      </c>
      <c r="E870" s="31" t="s">
        <v>513</v>
      </c>
      <c r="F870" s="31" t="s">
        <v>9</v>
      </c>
      <c r="G870" s="32">
        <f t="shared" si="321"/>
        <v>1307250</v>
      </c>
      <c r="H870" s="32">
        <v>1307250</v>
      </c>
      <c r="I870" s="19">
        <f t="shared" si="316"/>
        <v>0</v>
      </c>
    </row>
    <row r="871" spans="1:9" s="20" customFormat="1">
      <c r="A871" s="29" t="s">
        <v>395</v>
      </c>
      <c r="B871" s="30" t="s">
        <v>500</v>
      </c>
      <c r="C871" s="31" t="s">
        <v>242</v>
      </c>
      <c r="D871" s="31" t="s">
        <v>11</v>
      </c>
      <c r="E871" s="31" t="s">
        <v>513</v>
      </c>
      <c r="F871" s="31" t="s">
        <v>396</v>
      </c>
      <c r="G871" s="32">
        <f t="shared" si="321"/>
        <v>1307250</v>
      </c>
      <c r="H871" s="32">
        <v>1307250</v>
      </c>
      <c r="I871" s="19">
        <f t="shared" si="316"/>
        <v>0</v>
      </c>
    </row>
    <row r="872" spans="1:9" s="20" customFormat="1">
      <c r="A872" s="33" t="s">
        <v>399</v>
      </c>
      <c r="B872" s="30" t="s">
        <v>500</v>
      </c>
      <c r="C872" s="31" t="s">
        <v>242</v>
      </c>
      <c r="D872" s="31" t="s">
        <v>11</v>
      </c>
      <c r="E872" s="31" t="s">
        <v>513</v>
      </c>
      <c r="F872" s="31" t="s">
        <v>400</v>
      </c>
      <c r="G872" s="32">
        <v>1307250</v>
      </c>
      <c r="H872" s="32">
        <v>1307250</v>
      </c>
      <c r="I872" s="19">
        <f t="shared" si="316"/>
        <v>0</v>
      </c>
    </row>
    <row r="873" spans="1:9" s="20" customFormat="1" ht="38.25">
      <c r="A873" s="29" t="s">
        <v>514</v>
      </c>
      <c r="B873" s="30" t="s">
        <v>500</v>
      </c>
      <c r="C873" s="31" t="s">
        <v>242</v>
      </c>
      <c r="D873" s="31" t="s">
        <v>11</v>
      </c>
      <c r="E873" s="31" t="s">
        <v>515</v>
      </c>
      <c r="F873" s="31" t="s">
        <v>9</v>
      </c>
      <c r="G873" s="32">
        <f t="shared" ref="G873:G875" si="322">G874</f>
        <v>2817600</v>
      </c>
      <c r="H873" s="32">
        <v>2817600</v>
      </c>
      <c r="I873" s="19">
        <f t="shared" si="316"/>
        <v>0</v>
      </c>
    </row>
    <row r="874" spans="1:9" s="20" customFormat="1" ht="38.25">
      <c r="A874" s="29" t="s">
        <v>516</v>
      </c>
      <c r="B874" s="30" t="s">
        <v>500</v>
      </c>
      <c r="C874" s="31" t="s">
        <v>242</v>
      </c>
      <c r="D874" s="31" t="s">
        <v>11</v>
      </c>
      <c r="E874" s="31" t="s">
        <v>517</v>
      </c>
      <c r="F874" s="31" t="s">
        <v>9</v>
      </c>
      <c r="G874" s="32">
        <f t="shared" si="322"/>
        <v>2817600</v>
      </c>
      <c r="H874" s="32">
        <v>2817600</v>
      </c>
      <c r="I874" s="19">
        <f t="shared" si="316"/>
        <v>0</v>
      </c>
    </row>
    <row r="875" spans="1:9" s="20" customFormat="1">
      <c r="A875" s="29" t="s">
        <v>395</v>
      </c>
      <c r="B875" s="30" t="s">
        <v>500</v>
      </c>
      <c r="C875" s="31" t="s">
        <v>242</v>
      </c>
      <c r="D875" s="31" t="s">
        <v>11</v>
      </c>
      <c r="E875" s="31" t="s">
        <v>517</v>
      </c>
      <c r="F875" s="31" t="s">
        <v>396</v>
      </c>
      <c r="G875" s="32">
        <f t="shared" si="322"/>
        <v>2817600</v>
      </c>
      <c r="H875" s="32">
        <v>2817600</v>
      </c>
      <c r="I875" s="19">
        <f t="shared" si="316"/>
        <v>0</v>
      </c>
    </row>
    <row r="876" spans="1:9" s="20" customFormat="1">
      <c r="A876" s="33" t="s">
        <v>399</v>
      </c>
      <c r="B876" s="30" t="s">
        <v>500</v>
      </c>
      <c r="C876" s="31" t="s">
        <v>242</v>
      </c>
      <c r="D876" s="31" t="s">
        <v>11</v>
      </c>
      <c r="E876" s="31" t="s">
        <v>517</v>
      </c>
      <c r="F876" s="31" t="s">
        <v>400</v>
      </c>
      <c r="G876" s="32">
        <v>2817600</v>
      </c>
      <c r="H876" s="32">
        <v>2817600</v>
      </c>
      <c r="I876" s="19">
        <f t="shared" si="316"/>
        <v>0</v>
      </c>
    </row>
    <row r="877" spans="1:9" s="20" customFormat="1" ht="51">
      <c r="A877" s="29" t="s">
        <v>566</v>
      </c>
      <c r="B877" s="30" t="s">
        <v>500</v>
      </c>
      <c r="C877" s="31" t="s">
        <v>242</v>
      </c>
      <c r="D877" s="31" t="s">
        <v>11</v>
      </c>
      <c r="E877" s="31" t="s">
        <v>567</v>
      </c>
      <c r="F877" s="31" t="s">
        <v>9</v>
      </c>
      <c r="G877" s="32">
        <f t="shared" ref="G877:G879" si="323">G878</f>
        <v>1201040</v>
      </c>
      <c r="H877" s="32">
        <v>1201040</v>
      </c>
      <c r="I877" s="19">
        <f t="shared" si="316"/>
        <v>0</v>
      </c>
    </row>
    <row r="878" spans="1:9" s="20" customFormat="1" ht="38.25">
      <c r="A878" s="35" t="s">
        <v>568</v>
      </c>
      <c r="B878" s="30" t="s">
        <v>500</v>
      </c>
      <c r="C878" s="31" t="s">
        <v>242</v>
      </c>
      <c r="D878" s="31" t="s">
        <v>11</v>
      </c>
      <c r="E878" s="31" t="s">
        <v>569</v>
      </c>
      <c r="F878" s="31" t="s">
        <v>9</v>
      </c>
      <c r="G878" s="32">
        <f t="shared" si="323"/>
        <v>1201040</v>
      </c>
      <c r="H878" s="32">
        <v>1201040</v>
      </c>
      <c r="I878" s="19">
        <f t="shared" si="316"/>
        <v>0</v>
      </c>
    </row>
    <row r="879" spans="1:9" s="20" customFormat="1">
      <c r="A879" s="29" t="s">
        <v>395</v>
      </c>
      <c r="B879" s="30" t="s">
        <v>500</v>
      </c>
      <c r="C879" s="31" t="s">
        <v>242</v>
      </c>
      <c r="D879" s="31" t="s">
        <v>11</v>
      </c>
      <c r="E879" s="31" t="s">
        <v>569</v>
      </c>
      <c r="F879" s="31" t="s">
        <v>396</v>
      </c>
      <c r="G879" s="32">
        <f t="shared" si="323"/>
        <v>1201040</v>
      </c>
      <c r="H879" s="32">
        <v>1201040</v>
      </c>
      <c r="I879" s="19">
        <f t="shared" si="316"/>
        <v>0</v>
      </c>
    </row>
    <row r="880" spans="1:9" s="20" customFormat="1">
      <c r="A880" s="33" t="s">
        <v>399</v>
      </c>
      <c r="B880" s="30" t="s">
        <v>500</v>
      </c>
      <c r="C880" s="31" t="s">
        <v>242</v>
      </c>
      <c r="D880" s="31" t="s">
        <v>11</v>
      </c>
      <c r="E880" s="31" t="s">
        <v>569</v>
      </c>
      <c r="F880" s="31" t="s">
        <v>400</v>
      </c>
      <c r="G880" s="32">
        <v>1201040</v>
      </c>
      <c r="H880" s="32">
        <v>1201040</v>
      </c>
      <c r="I880" s="19">
        <f t="shared" si="316"/>
        <v>0</v>
      </c>
    </row>
    <row r="881" spans="1:9" s="20" customFormat="1" ht="38.25">
      <c r="A881" s="33" t="s">
        <v>146</v>
      </c>
      <c r="B881" s="30" t="s">
        <v>500</v>
      </c>
      <c r="C881" s="31" t="s">
        <v>242</v>
      </c>
      <c r="D881" s="31" t="s">
        <v>11</v>
      </c>
      <c r="E881" s="37" t="s">
        <v>147</v>
      </c>
      <c r="F881" s="37" t="s">
        <v>9</v>
      </c>
      <c r="G881" s="41">
        <f t="shared" ref="G881:G883" si="324">G882</f>
        <v>76500</v>
      </c>
      <c r="H881" s="41">
        <v>76500</v>
      </c>
      <c r="I881" s="19">
        <f t="shared" si="316"/>
        <v>0</v>
      </c>
    </row>
    <row r="882" spans="1:9" s="20" customFormat="1" ht="38.25">
      <c r="A882" s="29" t="s">
        <v>148</v>
      </c>
      <c r="B882" s="30" t="s">
        <v>500</v>
      </c>
      <c r="C882" s="31" t="s">
        <v>242</v>
      </c>
      <c r="D882" s="31" t="s">
        <v>11</v>
      </c>
      <c r="E882" s="37" t="s">
        <v>149</v>
      </c>
      <c r="F882" s="37" t="s">
        <v>9</v>
      </c>
      <c r="G882" s="41">
        <f t="shared" si="324"/>
        <v>76500</v>
      </c>
      <c r="H882" s="41">
        <v>76500</v>
      </c>
      <c r="I882" s="19">
        <f t="shared" si="316"/>
        <v>0</v>
      </c>
    </row>
    <row r="883" spans="1:9" s="20" customFormat="1" ht="25.5">
      <c r="A883" s="29" t="s">
        <v>157</v>
      </c>
      <c r="B883" s="30" t="s">
        <v>500</v>
      </c>
      <c r="C883" s="31" t="s">
        <v>242</v>
      </c>
      <c r="D883" s="31" t="s">
        <v>11</v>
      </c>
      <c r="E883" s="30" t="s">
        <v>158</v>
      </c>
      <c r="F883" s="37" t="s">
        <v>9</v>
      </c>
      <c r="G883" s="41">
        <f t="shared" si="324"/>
        <v>76500</v>
      </c>
      <c r="H883" s="41">
        <v>76500</v>
      </c>
      <c r="I883" s="19">
        <f t="shared" si="316"/>
        <v>0</v>
      </c>
    </row>
    <row r="884" spans="1:9" s="20" customFormat="1" ht="25.5">
      <c r="A884" s="36" t="s">
        <v>152</v>
      </c>
      <c r="B884" s="30" t="s">
        <v>500</v>
      </c>
      <c r="C884" s="31" t="s">
        <v>242</v>
      </c>
      <c r="D884" s="31" t="s">
        <v>11</v>
      </c>
      <c r="E884" s="30" t="s">
        <v>159</v>
      </c>
      <c r="F884" s="37" t="s">
        <v>9</v>
      </c>
      <c r="G884" s="41">
        <f t="shared" ref="G884" si="325">SUM(G885:G885)</f>
        <v>76500</v>
      </c>
      <c r="H884" s="41">
        <v>76500</v>
      </c>
      <c r="I884" s="19">
        <f t="shared" si="316"/>
        <v>0</v>
      </c>
    </row>
    <row r="885" spans="1:9" s="20" customFormat="1">
      <c r="A885" s="29" t="s">
        <v>395</v>
      </c>
      <c r="B885" s="30" t="s">
        <v>500</v>
      </c>
      <c r="C885" s="31" t="s">
        <v>242</v>
      </c>
      <c r="D885" s="31" t="s">
        <v>11</v>
      </c>
      <c r="E885" s="30" t="s">
        <v>159</v>
      </c>
      <c r="F885" s="37" t="s">
        <v>396</v>
      </c>
      <c r="G885" s="32">
        <f t="shared" ref="G885" si="326">G886</f>
        <v>76500</v>
      </c>
      <c r="H885" s="32">
        <v>76500</v>
      </c>
      <c r="I885" s="19">
        <f t="shared" si="316"/>
        <v>0</v>
      </c>
    </row>
    <row r="886" spans="1:9" s="20" customFormat="1">
      <c r="A886" s="33" t="s">
        <v>399</v>
      </c>
      <c r="B886" s="30" t="s">
        <v>500</v>
      </c>
      <c r="C886" s="31" t="s">
        <v>242</v>
      </c>
      <c r="D886" s="31" t="s">
        <v>11</v>
      </c>
      <c r="E886" s="30" t="s">
        <v>159</v>
      </c>
      <c r="F886" s="37" t="s">
        <v>400</v>
      </c>
      <c r="G886" s="32">
        <v>76500</v>
      </c>
      <c r="H886" s="32">
        <v>76500</v>
      </c>
      <c r="I886" s="19">
        <f t="shared" si="316"/>
        <v>0</v>
      </c>
    </row>
    <row r="887" spans="1:9" s="20" customFormat="1" ht="63.75">
      <c r="A887" s="29" t="s">
        <v>417</v>
      </c>
      <c r="B887" s="30" t="s">
        <v>500</v>
      </c>
      <c r="C887" s="31" t="s">
        <v>242</v>
      </c>
      <c r="D887" s="31" t="s">
        <v>11</v>
      </c>
      <c r="E887" s="31" t="s">
        <v>418</v>
      </c>
      <c r="F887" s="31" t="s">
        <v>9</v>
      </c>
      <c r="G887" s="32">
        <f t="shared" ref="G887:G891" si="327">G888</f>
        <v>547850</v>
      </c>
      <c r="H887" s="32">
        <v>547850</v>
      </c>
      <c r="I887" s="19">
        <f t="shared" si="316"/>
        <v>0</v>
      </c>
    </row>
    <row r="888" spans="1:9" s="20" customFormat="1" ht="25.5">
      <c r="A888" s="29" t="s">
        <v>419</v>
      </c>
      <c r="B888" s="30" t="s">
        <v>500</v>
      </c>
      <c r="C888" s="31" t="s">
        <v>242</v>
      </c>
      <c r="D888" s="31" t="s">
        <v>11</v>
      </c>
      <c r="E888" s="31" t="s">
        <v>420</v>
      </c>
      <c r="F888" s="31" t="s">
        <v>9</v>
      </c>
      <c r="G888" s="32">
        <f t="shared" si="327"/>
        <v>547850</v>
      </c>
      <c r="H888" s="32">
        <v>547850</v>
      </c>
      <c r="I888" s="19">
        <f t="shared" si="316"/>
        <v>0</v>
      </c>
    </row>
    <row r="889" spans="1:9" s="20" customFormat="1" ht="25.5">
      <c r="A889" s="29" t="s">
        <v>421</v>
      </c>
      <c r="B889" s="30" t="s">
        <v>500</v>
      </c>
      <c r="C889" s="31" t="s">
        <v>242</v>
      </c>
      <c r="D889" s="31" t="s">
        <v>11</v>
      </c>
      <c r="E889" s="31" t="s">
        <v>422</v>
      </c>
      <c r="F889" s="31" t="s">
        <v>9</v>
      </c>
      <c r="G889" s="32">
        <f t="shared" si="327"/>
        <v>547850</v>
      </c>
      <c r="H889" s="32">
        <v>547850</v>
      </c>
      <c r="I889" s="19">
        <f t="shared" si="316"/>
        <v>0</v>
      </c>
    </row>
    <row r="890" spans="1:9" s="20" customFormat="1" ht="38.25">
      <c r="A890" s="29" t="s">
        <v>423</v>
      </c>
      <c r="B890" s="30" t="s">
        <v>500</v>
      </c>
      <c r="C890" s="31" t="s">
        <v>242</v>
      </c>
      <c r="D890" s="31" t="s">
        <v>11</v>
      </c>
      <c r="E890" s="31" t="s">
        <v>424</v>
      </c>
      <c r="F890" s="31" t="s">
        <v>9</v>
      </c>
      <c r="G890" s="32">
        <f t="shared" si="327"/>
        <v>547850</v>
      </c>
      <c r="H890" s="32">
        <v>547850</v>
      </c>
      <c r="I890" s="19">
        <f t="shared" si="316"/>
        <v>0</v>
      </c>
    </row>
    <row r="891" spans="1:9" s="20" customFormat="1">
      <c r="A891" s="29" t="s">
        <v>395</v>
      </c>
      <c r="B891" s="30" t="s">
        <v>500</v>
      </c>
      <c r="C891" s="31" t="s">
        <v>242</v>
      </c>
      <c r="D891" s="31" t="s">
        <v>11</v>
      </c>
      <c r="E891" s="31" t="s">
        <v>424</v>
      </c>
      <c r="F891" s="31" t="s">
        <v>396</v>
      </c>
      <c r="G891" s="32">
        <f t="shared" si="327"/>
        <v>547850</v>
      </c>
      <c r="H891" s="32">
        <v>547850</v>
      </c>
      <c r="I891" s="19">
        <f t="shared" si="316"/>
        <v>0</v>
      </c>
    </row>
    <row r="892" spans="1:9" s="20" customFormat="1">
      <c r="A892" s="33" t="s">
        <v>399</v>
      </c>
      <c r="B892" s="30" t="s">
        <v>500</v>
      </c>
      <c r="C892" s="31" t="s">
        <v>242</v>
      </c>
      <c r="D892" s="31" t="s">
        <v>11</v>
      </c>
      <c r="E892" s="31" t="s">
        <v>424</v>
      </c>
      <c r="F892" s="31" t="s">
        <v>400</v>
      </c>
      <c r="G892" s="32">
        <v>547850</v>
      </c>
      <c r="H892" s="32">
        <v>547850</v>
      </c>
      <c r="I892" s="19">
        <f t="shared" si="316"/>
        <v>0</v>
      </c>
    </row>
    <row r="893" spans="1:9" s="20" customFormat="1" ht="25.5">
      <c r="A893" s="29" t="s">
        <v>425</v>
      </c>
      <c r="B893" s="30" t="s">
        <v>500</v>
      </c>
      <c r="C893" s="31" t="s">
        <v>242</v>
      </c>
      <c r="D893" s="31" t="s">
        <v>11</v>
      </c>
      <c r="E893" s="31" t="s">
        <v>426</v>
      </c>
      <c r="F893" s="31" t="s">
        <v>9</v>
      </c>
      <c r="G893" s="32">
        <f t="shared" ref="G893:G897" si="328">G894</f>
        <v>896080</v>
      </c>
      <c r="H893" s="32">
        <v>896080</v>
      </c>
      <c r="I893" s="19">
        <f t="shared" si="316"/>
        <v>0</v>
      </c>
    </row>
    <row r="894" spans="1:9" s="20" customFormat="1" ht="38.25">
      <c r="A894" s="29" t="s">
        <v>427</v>
      </c>
      <c r="B894" s="30" t="s">
        <v>500</v>
      </c>
      <c r="C894" s="31" t="s">
        <v>242</v>
      </c>
      <c r="D894" s="31" t="s">
        <v>11</v>
      </c>
      <c r="E894" s="31" t="s">
        <v>428</v>
      </c>
      <c r="F894" s="31" t="s">
        <v>9</v>
      </c>
      <c r="G894" s="32">
        <f t="shared" si="328"/>
        <v>896080</v>
      </c>
      <c r="H894" s="32">
        <v>896080</v>
      </c>
      <c r="I894" s="19">
        <f t="shared" si="316"/>
        <v>0</v>
      </c>
    </row>
    <row r="895" spans="1:9" s="20" customFormat="1" ht="25.5">
      <c r="A895" s="29" t="s">
        <v>429</v>
      </c>
      <c r="B895" s="30" t="s">
        <v>500</v>
      </c>
      <c r="C895" s="31" t="s">
        <v>242</v>
      </c>
      <c r="D895" s="31" t="s">
        <v>11</v>
      </c>
      <c r="E895" s="31" t="s">
        <v>430</v>
      </c>
      <c r="F895" s="31" t="s">
        <v>9</v>
      </c>
      <c r="G895" s="32">
        <f t="shared" si="328"/>
        <v>896080</v>
      </c>
      <c r="H895" s="32">
        <v>896080</v>
      </c>
      <c r="I895" s="19">
        <f t="shared" si="316"/>
        <v>0</v>
      </c>
    </row>
    <row r="896" spans="1:9" s="20" customFormat="1" ht="25.5">
      <c r="A896" s="29" t="s">
        <v>431</v>
      </c>
      <c r="B896" s="30" t="s">
        <v>500</v>
      </c>
      <c r="C896" s="31" t="s">
        <v>242</v>
      </c>
      <c r="D896" s="31" t="s">
        <v>11</v>
      </c>
      <c r="E896" s="31" t="s">
        <v>432</v>
      </c>
      <c r="F896" s="31" t="s">
        <v>9</v>
      </c>
      <c r="G896" s="32">
        <f t="shared" si="328"/>
        <v>896080</v>
      </c>
      <c r="H896" s="32">
        <v>896080</v>
      </c>
      <c r="I896" s="19">
        <f t="shared" si="316"/>
        <v>0</v>
      </c>
    </row>
    <row r="897" spans="1:9" s="20" customFormat="1">
      <c r="A897" s="29" t="s">
        <v>395</v>
      </c>
      <c r="B897" s="30" t="s">
        <v>500</v>
      </c>
      <c r="C897" s="31" t="s">
        <v>242</v>
      </c>
      <c r="D897" s="31" t="s">
        <v>11</v>
      </c>
      <c r="E897" s="31" t="s">
        <v>432</v>
      </c>
      <c r="F897" s="31" t="s">
        <v>396</v>
      </c>
      <c r="G897" s="32">
        <f t="shared" si="328"/>
        <v>896080</v>
      </c>
      <c r="H897" s="32">
        <v>896080</v>
      </c>
      <c r="I897" s="19">
        <f t="shared" si="316"/>
        <v>0</v>
      </c>
    </row>
    <row r="898" spans="1:9" s="20" customFormat="1">
      <c r="A898" s="33" t="s">
        <v>399</v>
      </c>
      <c r="B898" s="30" t="s">
        <v>500</v>
      </c>
      <c r="C898" s="31" t="s">
        <v>242</v>
      </c>
      <c r="D898" s="31" t="s">
        <v>11</v>
      </c>
      <c r="E898" s="31" t="s">
        <v>432</v>
      </c>
      <c r="F898" s="31" t="s">
        <v>400</v>
      </c>
      <c r="G898" s="32">
        <v>896080</v>
      </c>
      <c r="H898" s="32">
        <v>896080</v>
      </c>
      <c r="I898" s="19">
        <f t="shared" si="316"/>
        <v>0</v>
      </c>
    </row>
    <row r="899" spans="1:9" s="20" customFormat="1">
      <c r="A899" s="25" t="s">
        <v>570</v>
      </c>
      <c r="B899" s="26" t="s">
        <v>500</v>
      </c>
      <c r="C899" s="27" t="s">
        <v>242</v>
      </c>
      <c r="D899" s="27" t="s">
        <v>79</v>
      </c>
      <c r="E899" s="27" t="s">
        <v>8</v>
      </c>
      <c r="F899" s="27" t="s">
        <v>9</v>
      </c>
      <c r="G899" s="28">
        <f t="shared" ref="G899" si="329">G900</f>
        <v>15868100</v>
      </c>
      <c r="H899" s="28">
        <v>15868100</v>
      </c>
      <c r="I899" s="19">
        <f t="shared" si="316"/>
        <v>0</v>
      </c>
    </row>
    <row r="900" spans="1:9" s="20" customFormat="1" ht="25.5">
      <c r="A900" s="29" t="s">
        <v>571</v>
      </c>
      <c r="B900" s="30" t="s">
        <v>500</v>
      </c>
      <c r="C900" s="31" t="s">
        <v>242</v>
      </c>
      <c r="D900" s="31" t="s">
        <v>79</v>
      </c>
      <c r="E900" s="31" t="s">
        <v>572</v>
      </c>
      <c r="F900" s="31" t="s">
        <v>9</v>
      </c>
      <c r="G900" s="32">
        <f t="shared" ref="G900" si="330">G901+G916</f>
        <v>15868100</v>
      </c>
      <c r="H900" s="32">
        <v>15868100</v>
      </c>
      <c r="I900" s="19">
        <f t="shared" si="316"/>
        <v>0</v>
      </c>
    </row>
    <row r="901" spans="1:9" s="20" customFormat="1" ht="38.25">
      <c r="A901" s="29" t="s">
        <v>573</v>
      </c>
      <c r="B901" s="30" t="s">
        <v>500</v>
      </c>
      <c r="C901" s="31" t="s">
        <v>242</v>
      </c>
      <c r="D901" s="31" t="s">
        <v>79</v>
      </c>
      <c r="E901" s="31" t="s">
        <v>574</v>
      </c>
      <c r="F901" s="31" t="s">
        <v>9</v>
      </c>
      <c r="G901" s="32">
        <f t="shared" ref="G901" si="331">G902+G912</f>
        <v>14321400</v>
      </c>
      <c r="H901" s="32">
        <v>14321400</v>
      </c>
      <c r="I901" s="19">
        <f t="shared" si="316"/>
        <v>0</v>
      </c>
    </row>
    <row r="902" spans="1:9" s="20" customFormat="1" ht="25.5">
      <c r="A902" s="29" t="s">
        <v>18</v>
      </c>
      <c r="B902" s="30" t="s">
        <v>500</v>
      </c>
      <c r="C902" s="31" t="s">
        <v>242</v>
      </c>
      <c r="D902" s="31" t="s">
        <v>79</v>
      </c>
      <c r="E902" s="31" t="s">
        <v>575</v>
      </c>
      <c r="F902" s="31" t="s">
        <v>9</v>
      </c>
      <c r="G902" s="32">
        <f t="shared" ref="G902" si="332">G903+G906+G908</f>
        <v>1773740</v>
      </c>
      <c r="H902" s="32">
        <v>1773740</v>
      </c>
      <c r="I902" s="19">
        <f t="shared" si="316"/>
        <v>0</v>
      </c>
    </row>
    <row r="903" spans="1:9" s="20" customFormat="1" ht="25.5">
      <c r="A903" s="33" t="s">
        <v>20</v>
      </c>
      <c r="B903" s="30" t="s">
        <v>500</v>
      </c>
      <c r="C903" s="31" t="s">
        <v>242</v>
      </c>
      <c r="D903" s="31" t="s">
        <v>79</v>
      </c>
      <c r="E903" s="31" t="s">
        <v>575</v>
      </c>
      <c r="F903" s="31" t="s">
        <v>21</v>
      </c>
      <c r="G903" s="32">
        <f t="shared" ref="G903" si="333">SUM(G904:G905)</f>
        <v>357330</v>
      </c>
      <c r="H903" s="32">
        <v>357330</v>
      </c>
      <c r="I903" s="19">
        <f t="shared" si="316"/>
        <v>0</v>
      </c>
    </row>
    <row r="904" spans="1:9" s="20" customFormat="1" ht="25.5">
      <c r="A904" s="33" t="s">
        <v>22</v>
      </c>
      <c r="B904" s="30" t="s">
        <v>500</v>
      </c>
      <c r="C904" s="31" t="s">
        <v>242</v>
      </c>
      <c r="D904" s="31" t="s">
        <v>79</v>
      </c>
      <c r="E904" s="31" t="s">
        <v>575</v>
      </c>
      <c r="F904" s="31" t="s">
        <v>23</v>
      </c>
      <c r="G904" s="32">
        <v>275047.5</v>
      </c>
      <c r="H904" s="32">
        <v>275047.5</v>
      </c>
      <c r="I904" s="19">
        <f t="shared" si="316"/>
        <v>0</v>
      </c>
    </row>
    <row r="905" spans="1:9" s="20" customFormat="1" ht="38.25">
      <c r="A905" s="33" t="s">
        <v>26</v>
      </c>
      <c r="B905" s="30" t="s">
        <v>500</v>
      </c>
      <c r="C905" s="31" t="s">
        <v>242</v>
      </c>
      <c r="D905" s="31" t="s">
        <v>79</v>
      </c>
      <c r="E905" s="31" t="s">
        <v>575</v>
      </c>
      <c r="F905" s="31" t="s">
        <v>27</v>
      </c>
      <c r="G905" s="32">
        <v>82282.5</v>
      </c>
      <c r="H905" s="32">
        <v>82282.5</v>
      </c>
      <c r="I905" s="19">
        <f t="shared" si="316"/>
        <v>0</v>
      </c>
    </row>
    <row r="906" spans="1:9" s="20" customFormat="1" ht="25.5">
      <c r="A906" s="29" t="s">
        <v>28</v>
      </c>
      <c r="B906" s="30" t="s">
        <v>500</v>
      </c>
      <c r="C906" s="31" t="s">
        <v>242</v>
      </c>
      <c r="D906" s="31" t="s">
        <v>79</v>
      </c>
      <c r="E906" s="31" t="s">
        <v>575</v>
      </c>
      <c r="F906" s="31" t="s">
        <v>29</v>
      </c>
      <c r="G906" s="32">
        <f t="shared" ref="G906" si="334">G907</f>
        <v>1235210</v>
      </c>
      <c r="H906" s="32">
        <v>1235210</v>
      </c>
      <c r="I906" s="19">
        <f t="shared" si="316"/>
        <v>0</v>
      </c>
    </row>
    <row r="907" spans="1:9" s="20" customFormat="1">
      <c r="A907" s="33" t="s">
        <v>30</v>
      </c>
      <c r="B907" s="30" t="s">
        <v>500</v>
      </c>
      <c r="C907" s="31" t="s">
        <v>242</v>
      </c>
      <c r="D907" s="31" t="s">
        <v>79</v>
      </c>
      <c r="E907" s="31" t="s">
        <v>575</v>
      </c>
      <c r="F907" s="31" t="s">
        <v>31</v>
      </c>
      <c r="G907" s="32">
        <v>1235210</v>
      </c>
      <c r="H907" s="32">
        <v>1235210</v>
      </c>
      <c r="I907" s="19">
        <f t="shared" si="316"/>
        <v>0</v>
      </c>
    </row>
    <row r="908" spans="1:9" s="20" customFormat="1">
      <c r="A908" s="29" t="s">
        <v>32</v>
      </c>
      <c r="B908" s="30" t="s">
        <v>500</v>
      </c>
      <c r="C908" s="31" t="s">
        <v>242</v>
      </c>
      <c r="D908" s="31" t="s">
        <v>79</v>
      </c>
      <c r="E908" s="31" t="s">
        <v>575</v>
      </c>
      <c r="F908" s="31" t="s">
        <v>33</v>
      </c>
      <c r="G908" s="32">
        <f t="shared" ref="G908" si="335">SUM(G909:G911)</f>
        <v>181200</v>
      </c>
      <c r="H908" s="32">
        <v>181200</v>
      </c>
      <c r="I908" s="19">
        <f t="shared" si="316"/>
        <v>0</v>
      </c>
    </row>
    <row r="909" spans="1:9" s="20" customFormat="1">
      <c r="A909" s="33" t="s">
        <v>34</v>
      </c>
      <c r="B909" s="30" t="s">
        <v>500</v>
      </c>
      <c r="C909" s="31" t="s">
        <v>242</v>
      </c>
      <c r="D909" s="31" t="s">
        <v>79</v>
      </c>
      <c r="E909" s="31" t="s">
        <v>575</v>
      </c>
      <c r="F909" s="31" t="s">
        <v>35</v>
      </c>
      <c r="G909" s="32">
        <v>174200</v>
      </c>
      <c r="H909" s="32">
        <v>174200</v>
      </c>
      <c r="I909" s="19">
        <f t="shared" si="316"/>
        <v>0</v>
      </c>
    </row>
    <row r="910" spans="1:9" s="20" customFormat="1">
      <c r="A910" s="33" t="s">
        <v>36</v>
      </c>
      <c r="B910" s="30" t="s">
        <v>500</v>
      </c>
      <c r="C910" s="31" t="s">
        <v>242</v>
      </c>
      <c r="D910" s="31" t="s">
        <v>79</v>
      </c>
      <c r="E910" s="31" t="s">
        <v>575</v>
      </c>
      <c r="F910" s="31" t="s">
        <v>37</v>
      </c>
      <c r="G910" s="32">
        <v>5500</v>
      </c>
      <c r="H910" s="32">
        <v>5500</v>
      </c>
      <c r="I910" s="19">
        <f t="shared" si="316"/>
        <v>0</v>
      </c>
    </row>
    <row r="911" spans="1:9" s="20" customFormat="1">
      <c r="A911" s="33" t="s">
        <v>83</v>
      </c>
      <c r="B911" s="30" t="s">
        <v>500</v>
      </c>
      <c r="C911" s="31" t="s">
        <v>242</v>
      </c>
      <c r="D911" s="31" t="s">
        <v>79</v>
      </c>
      <c r="E911" s="31" t="s">
        <v>575</v>
      </c>
      <c r="F911" s="31" t="s">
        <v>84</v>
      </c>
      <c r="G911" s="32">
        <v>1500</v>
      </c>
      <c r="H911" s="32">
        <v>1500</v>
      </c>
      <c r="I911" s="19">
        <f t="shared" si="316"/>
        <v>0</v>
      </c>
    </row>
    <row r="912" spans="1:9" s="20" customFormat="1" ht="25.5">
      <c r="A912" s="29" t="s">
        <v>38</v>
      </c>
      <c r="B912" s="30" t="s">
        <v>500</v>
      </c>
      <c r="C912" s="31" t="s">
        <v>242</v>
      </c>
      <c r="D912" s="31" t="s">
        <v>79</v>
      </c>
      <c r="E912" s="31" t="s">
        <v>576</v>
      </c>
      <c r="F912" s="31" t="s">
        <v>9</v>
      </c>
      <c r="G912" s="32">
        <f t="shared" ref="G912" si="336">G913</f>
        <v>12547660</v>
      </c>
      <c r="H912" s="32">
        <v>12547660</v>
      </c>
      <c r="I912" s="19">
        <f t="shared" si="316"/>
        <v>0</v>
      </c>
    </row>
    <row r="913" spans="1:9" s="20" customFormat="1" ht="25.5">
      <c r="A913" s="33" t="s">
        <v>20</v>
      </c>
      <c r="B913" s="30" t="s">
        <v>500</v>
      </c>
      <c r="C913" s="31" t="s">
        <v>242</v>
      </c>
      <c r="D913" s="31" t="s">
        <v>79</v>
      </c>
      <c r="E913" s="31" t="s">
        <v>576</v>
      </c>
      <c r="F913" s="31" t="s">
        <v>21</v>
      </c>
      <c r="G913" s="32">
        <f t="shared" ref="G913" si="337">SUM(G914:G915)</f>
        <v>12547660</v>
      </c>
      <c r="H913" s="32">
        <v>12547660</v>
      </c>
      <c r="I913" s="19">
        <f t="shared" si="316"/>
        <v>0</v>
      </c>
    </row>
    <row r="914" spans="1:9" s="20" customFormat="1">
      <c r="A914" s="33" t="s">
        <v>40</v>
      </c>
      <c r="B914" s="30" t="s">
        <v>500</v>
      </c>
      <c r="C914" s="31" t="s">
        <v>242</v>
      </c>
      <c r="D914" s="31" t="s">
        <v>79</v>
      </c>
      <c r="E914" s="31" t="s">
        <v>576</v>
      </c>
      <c r="F914" s="31" t="s">
        <v>41</v>
      </c>
      <c r="G914" s="32">
        <v>9637218</v>
      </c>
      <c r="H914" s="32">
        <v>9637218</v>
      </c>
      <c r="I914" s="19">
        <f t="shared" si="316"/>
        <v>0</v>
      </c>
    </row>
    <row r="915" spans="1:9" s="20" customFormat="1" ht="38.25">
      <c r="A915" s="33" t="s">
        <v>26</v>
      </c>
      <c r="B915" s="30" t="s">
        <v>500</v>
      </c>
      <c r="C915" s="31" t="s">
        <v>242</v>
      </c>
      <c r="D915" s="31" t="s">
        <v>79</v>
      </c>
      <c r="E915" s="31" t="s">
        <v>576</v>
      </c>
      <c r="F915" s="31" t="s">
        <v>27</v>
      </c>
      <c r="G915" s="32">
        <v>2910442</v>
      </c>
      <c r="H915" s="32">
        <v>2910442</v>
      </c>
      <c r="I915" s="19">
        <f t="shared" ref="I915:I978" si="338">G915-H915</f>
        <v>0</v>
      </c>
    </row>
    <row r="916" spans="1:9" s="20" customFormat="1">
      <c r="A916" s="33" t="s">
        <v>52</v>
      </c>
      <c r="B916" s="30" t="s">
        <v>500</v>
      </c>
      <c r="C916" s="31" t="s">
        <v>242</v>
      </c>
      <c r="D916" s="31" t="s">
        <v>79</v>
      </c>
      <c r="E916" s="31" t="s">
        <v>577</v>
      </c>
      <c r="F916" s="31" t="s">
        <v>9</v>
      </c>
      <c r="G916" s="32">
        <f t="shared" ref="G916:G918" si="339">G917</f>
        <v>1546700</v>
      </c>
      <c r="H916" s="32">
        <v>1546700</v>
      </c>
      <c r="I916" s="19">
        <f t="shared" si="338"/>
        <v>0</v>
      </c>
    </row>
    <row r="917" spans="1:9" s="20" customFormat="1" ht="38.25">
      <c r="A917" s="29" t="s">
        <v>578</v>
      </c>
      <c r="B917" s="30" t="s">
        <v>500</v>
      </c>
      <c r="C917" s="31" t="s">
        <v>242</v>
      </c>
      <c r="D917" s="31" t="s">
        <v>79</v>
      </c>
      <c r="E917" s="31" t="s">
        <v>579</v>
      </c>
      <c r="F917" s="31" t="s">
        <v>9</v>
      </c>
      <c r="G917" s="32">
        <f t="shared" si="339"/>
        <v>1546700</v>
      </c>
      <c r="H917" s="32">
        <v>1546700</v>
      </c>
      <c r="I917" s="19">
        <f t="shared" si="338"/>
        <v>0</v>
      </c>
    </row>
    <row r="918" spans="1:9" s="20" customFormat="1" ht="25.5">
      <c r="A918" s="29" t="s">
        <v>28</v>
      </c>
      <c r="B918" s="30" t="s">
        <v>500</v>
      </c>
      <c r="C918" s="31" t="s">
        <v>242</v>
      </c>
      <c r="D918" s="31" t="s">
        <v>79</v>
      </c>
      <c r="E918" s="31" t="s">
        <v>579</v>
      </c>
      <c r="F918" s="31" t="s">
        <v>29</v>
      </c>
      <c r="G918" s="32">
        <f t="shared" si="339"/>
        <v>1546700</v>
      </c>
      <c r="H918" s="32">
        <v>1546700</v>
      </c>
      <c r="I918" s="19">
        <f t="shared" si="338"/>
        <v>0</v>
      </c>
    </row>
    <row r="919" spans="1:9" s="20" customFormat="1">
      <c r="A919" s="33" t="s">
        <v>30</v>
      </c>
      <c r="B919" s="30" t="s">
        <v>500</v>
      </c>
      <c r="C919" s="31" t="s">
        <v>242</v>
      </c>
      <c r="D919" s="31" t="s">
        <v>79</v>
      </c>
      <c r="E919" s="31" t="s">
        <v>579</v>
      </c>
      <c r="F919" s="31" t="s">
        <v>31</v>
      </c>
      <c r="G919" s="32">
        <v>1546700</v>
      </c>
      <c r="H919" s="32">
        <v>1546700</v>
      </c>
      <c r="I919" s="19">
        <f t="shared" si="338"/>
        <v>0</v>
      </c>
    </row>
    <row r="920" spans="1:9" s="20" customFormat="1">
      <c r="A920" s="29"/>
      <c r="B920" s="30"/>
      <c r="C920" s="31"/>
      <c r="D920" s="31"/>
      <c r="E920" s="31"/>
      <c r="F920" s="31"/>
      <c r="G920" s="32"/>
      <c r="H920" s="32"/>
      <c r="I920" s="19">
        <f t="shared" si="338"/>
        <v>0</v>
      </c>
    </row>
    <row r="921" spans="1:9" s="54" customFormat="1" ht="25.5">
      <c r="A921" s="16" t="s">
        <v>580</v>
      </c>
      <c r="B921" s="17" t="s">
        <v>581</v>
      </c>
      <c r="C921" s="18" t="s">
        <v>7</v>
      </c>
      <c r="D921" s="18" t="s">
        <v>7</v>
      </c>
      <c r="E921" s="18" t="s">
        <v>8</v>
      </c>
      <c r="F921" s="18" t="s">
        <v>9</v>
      </c>
      <c r="G921" s="53">
        <f t="shared" ref="G921" si="340">G938+G922+G930</f>
        <v>2014242660</v>
      </c>
      <c r="H921" s="53">
        <v>2014242660</v>
      </c>
      <c r="I921" s="19">
        <f t="shared" si="338"/>
        <v>0</v>
      </c>
    </row>
    <row r="922" spans="1:9" s="20" customFormat="1">
      <c r="A922" s="21" t="s">
        <v>10</v>
      </c>
      <c r="B922" s="22" t="s">
        <v>581</v>
      </c>
      <c r="C922" s="23" t="s">
        <v>11</v>
      </c>
      <c r="D922" s="23" t="s">
        <v>7</v>
      </c>
      <c r="E922" s="23" t="s">
        <v>8</v>
      </c>
      <c r="F922" s="23" t="s">
        <v>9</v>
      </c>
      <c r="G922" s="24">
        <f t="shared" ref="G922:G928" si="341">G923</f>
        <v>7371.65</v>
      </c>
      <c r="H922" s="24">
        <v>7371.65</v>
      </c>
      <c r="I922" s="19">
        <f t="shared" si="338"/>
        <v>0</v>
      </c>
    </row>
    <row r="923" spans="1:9" s="20" customFormat="1">
      <c r="A923" s="25" t="s">
        <v>50</v>
      </c>
      <c r="B923" s="26" t="s">
        <v>581</v>
      </c>
      <c r="C923" s="27" t="s">
        <v>11</v>
      </c>
      <c r="D923" s="27" t="s">
        <v>51</v>
      </c>
      <c r="E923" s="27" t="s">
        <v>8</v>
      </c>
      <c r="F923" s="27" t="s">
        <v>9</v>
      </c>
      <c r="G923" s="28">
        <f t="shared" si="341"/>
        <v>7371.65</v>
      </c>
      <c r="H923" s="28">
        <v>7371.65</v>
      </c>
      <c r="I923" s="19">
        <f t="shared" si="338"/>
        <v>0</v>
      </c>
    </row>
    <row r="924" spans="1:9" s="20" customFormat="1" ht="38.25">
      <c r="A924" s="29" t="s">
        <v>261</v>
      </c>
      <c r="B924" s="30" t="s">
        <v>581</v>
      </c>
      <c r="C924" s="31" t="s">
        <v>11</v>
      </c>
      <c r="D924" s="31" t="s">
        <v>51</v>
      </c>
      <c r="E924" s="31" t="s">
        <v>262</v>
      </c>
      <c r="F924" s="31" t="s">
        <v>9</v>
      </c>
      <c r="G924" s="32">
        <f t="shared" si="341"/>
        <v>7371.65</v>
      </c>
      <c r="H924" s="32">
        <v>7371.65</v>
      </c>
      <c r="I924" s="19">
        <f t="shared" si="338"/>
        <v>0</v>
      </c>
    </row>
    <row r="925" spans="1:9" s="20" customFormat="1" ht="51">
      <c r="A925" s="29" t="s">
        <v>263</v>
      </c>
      <c r="B925" s="30" t="s">
        <v>581</v>
      </c>
      <c r="C925" s="31" t="s">
        <v>11</v>
      </c>
      <c r="D925" s="31" t="s">
        <v>51</v>
      </c>
      <c r="E925" s="31" t="s">
        <v>264</v>
      </c>
      <c r="F925" s="31" t="s">
        <v>9</v>
      </c>
      <c r="G925" s="32">
        <f t="shared" si="341"/>
        <v>7371.65</v>
      </c>
      <c r="H925" s="32">
        <v>7371.65</v>
      </c>
      <c r="I925" s="19">
        <f t="shared" si="338"/>
        <v>0</v>
      </c>
    </row>
    <row r="926" spans="1:9" s="20" customFormat="1" ht="38.25">
      <c r="A926" s="29" t="s">
        <v>265</v>
      </c>
      <c r="B926" s="30" t="s">
        <v>581</v>
      </c>
      <c r="C926" s="31" t="s">
        <v>11</v>
      </c>
      <c r="D926" s="31" t="s">
        <v>51</v>
      </c>
      <c r="E926" s="31" t="s">
        <v>266</v>
      </c>
      <c r="F926" s="31" t="s">
        <v>9</v>
      </c>
      <c r="G926" s="32">
        <f t="shared" si="341"/>
        <v>7371.65</v>
      </c>
      <c r="H926" s="32">
        <v>7371.65</v>
      </c>
      <c r="I926" s="19">
        <f t="shared" si="338"/>
        <v>0</v>
      </c>
    </row>
    <row r="927" spans="1:9" s="54" customFormat="1" ht="25.5">
      <c r="A927" s="29" t="s">
        <v>271</v>
      </c>
      <c r="B927" s="30" t="s">
        <v>581</v>
      </c>
      <c r="C927" s="31" t="s">
        <v>11</v>
      </c>
      <c r="D927" s="31" t="s">
        <v>51</v>
      </c>
      <c r="E927" s="31" t="s">
        <v>272</v>
      </c>
      <c r="F927" s="31" t="s">
        <v>9</v>
      </c>
      <c r="G927" s="32">
        <f t="shared" si="341"/>
        <v>7371.65</v>
      </c>
      <c r="H927" s="32">
        <v>7371.65</v>
      </c>
      <c r="I927" s="19">
        <f t="shared" si="338"/>
        <v>0</v>
      </c>
    </row>
    <row r="928" spans="1:9" s="54" customFormat="1" ht="25.5">
      <c r="A928" s="29" t="s">
        <v>28</v>
      </c>
      <c r="B928" s="30" t="s">
        <v>581</v>
      </c>
      <c r="C928" s="31" t="s">
        <v>11</v>
      </c>
      <c r="D928" s="31" t="s">
        <v>51</v>
      </c>
      <c r="E928" s="31" t="s">
        <v>272</v>
      </c>
      <c r="F928" s="31" t="s">
        <v>29</v>
      </c>
      <c r="G928" s="32">
        <f t="shared" si="341"/>
        <v>7371.65</v>
      </c>
      <c r="H928" s="32">
        <v>7371.65</v>
      </c>
      <c r="I928" s="19">
        <f t="shared" si="338"/>
        <v>0</v>
      </c>
    </row>
    <row r="929" spans="1:9" s="54" customFormat="1">
      <c r="A929" s="33" t="s">
        <v>30</v>
      </c>
      <c r="B929" s="30" t="s">
        <v>581</v>
      </c>
      <c r="C929" s="31" t="s">
        <v>11</v>
      </c>
      <c r="D929" s="31" t="s">
        <v>51</v>
      </c>
      <c r="E929" s="31" t="s">
        <v>272</v>
      </c>
      <c r="F929" s="31" t="s">
        <v>31</v>
      </c>
      <c r="G929" s="32">
        <v>7371.65</v>
      </c>
      <c r="H929" s="32">
        <v>7371.65</v>
      </c>
      <c r="I929" s="19">
        <f t="shared" si="338"/>
        <v>0</v>
      </c>
    </row>
    <row r="930" spans="1:9" s="54" customFormat="1">
      <c r="A930" s="21" t="s">
        <v>551</v>
      </c>
      <c r="B930" s="22" t="s">
        <v>581</v>
      </c>
      <c r="C930" s="23" t="s">
        <v>242</v>
      </c>
      <c r="D930" s="23" t="s">
        <v>7</v>
      </c>
      <c r="E930" s="23" t="s">
        <v>8</v>
      </c>
      <c r="F930" s="23" t="s">
        <v>9</v>
      </c>
      <c r="G930" s="24">
        <f t="shared" ref="G930:G936" si="342">G931</f>
        <v>2751980</v>
      </c>
      <c r="H930" s="24">
        <v>2751980</v>
      </c>
      <c r="I930" s="19">
        <f t="shared" si="338"/>
        <v>0</v>
      </c>
    </row>
    <row r="931" spans="1:9" s="54" customFormat="1">
      <c r="A931" s="25" t="s">
        <v>243</v>
      </c>
      <c r="B931" s="26" t="s">
        <v>581</v>
      </c>
      <c r="C931" s="27" t="s">
        <v>242</v>
      </c>
      <c r="D931" s="27" t="s">
        <v>11</v>
      </c>
      <c r="E931" s="27" t="s">
        <v>8</v>
      </c>
      <c r="F931" s="27" t="s">
        <v>9</v>
      </c>
      <c r="G931" s="28">
        <f t="shared" si="342"/>
        <v>2751980</v>
      </c>
      <c r="H931" s="28">
        <v>2751980</v>
      </c>
      <c r="I931" s="19">
        <f t="shared" si="338"/>
        <v>0</v>
      </c>
    </row>
    <row r="932" spans="1:9" s="54" customFormat="1">
      <c r="A932" s="29" t="s">
        <v>244</v>
      </c>
      <c r="B932" s="30" t="s">
        <v>581</v>
      </c>
      <c r="C932" s="31" t="s">
        <v>242</v>
      </c>
      <c r="D932" s="31" t="s">
        <v>11</v>
      </c>
      <c r="E932" s="38" t="s">
        <v>245</v>
      </c>
      <c r="F932" s="31" t="s">
        <v>9</v>
      </c>
      <c r="G932" s="32">
        <f t="shared" si="342"/>
        <v>2751980</v>
      </c>
      <c r="H932" s="32">
        <v>2751980</v>
      </c>
      <c r="I932" s="19">
        <f t="shared" si="338"/>
        <v>0</v>
      </c>
    </row>
    <row r="933" spans="1:9" s="54" customFormat="1" ht="51">
      <c r="A933" s="29" t="s">
        <v>376</v>
      </c>
      <c r="B933" s="30" t="s">
        <v>581</v>
      </c>
      <c r="C933" s="31" t="s">
        <v>242</v>
      </c>
      <c r="D933" s="31" t="s">
        <v>11</v>
      </c>
      <c r="E933" s="38" t="s">
        <v>247</v>
      </c>
      <c r="F933" s="31" t="s">
        <v>9</v>
      </c>
      <c r="G933" s="32">
        <f t="shared" si="342"/>
        <v>2751980</v>
      </c>
      <c r="H933" s="32">
        <v>2751980</v>
      </c>
      <c r="I933" s="19">
        <f t="shared" si="338"/>
        <v>0</v>
      </c>
    </row>
    <row r="934" spans="1:9" s="54" customFormat="1" ht="63.75">
      <c r="A934" s="29" t="s">
        <v>248</v>
      </c>
      <c r="B934" s="30" t="s">
        <v>581</v>
      </c>
      <c r="C934" s="31" t="s">
        <v>242</v>
      </c>
      <c r="D934" s="31" t="s">
        <v>11</v>
      </c>
      <c r="E934" s="38" t="s">
        <v>249</v>
      </c>
      <c r="F934" s="31" t="s">
        <v>9</v>
      </c>
      <c r="G934" s="32">
        <f t="shared" si="342"/>
        <v>2751980</v>
      </c>
      <c r="H934" s="32">
        <v>2751980</v>
      </c>
      <c r="I934" s="19">
        <f t="shared" si="338"/>
        <v>0</v>
      </c>
    </row>
    <row r="935" spans="1:9" s="54" customFormat="1" ht="25.5">
      <c r="A935" s="29" t="s">
        <v>250</v>
      </c>
      <c r="B935" s="30" t="s">
        <v>581</v>
      </c>
      <c r="C935" s="31" t="s">
        <v>242</v>
      </c>
      <c r="D935" s="31" t="s">
        <v>11</v>
      </c>
      <c r="E935" s="38" t="s">
        <v>251</v>
      </c>
      <c r="F935" s="31" t="s">
        <v>9</v>
      </c>
      <c r="G935" s="32">
        <f t="shared" si="342"/>
        <v>2751980</v>
      </c>
      <c r="H935" s="32">
        <v>2751980</v>
      </c>
      <c r="I935" s="19">
        <f t="shared" si="338"/>
        <v>0</v>
      </c>
    </row>
    <row r="936" spans="1:9" s="54" customFormat="1" ht="25.5">
      <c r="A936" s="33" t="s">
        <v>28</v>
      </c>
      <c r="B936" s="30" t="s">
        <v>581</v>
      </c>
      <c r="C936" s="31" t="s">
        <v>242</v>
      </c>
      <c r="D936" s="31" t="s">
        <v>11</v>
      </c>
      <c r="E936" s="38" t="s">
        <v>251</v>
      </c>
      <c r="F936" s="31" t="s">
        <v>29</v>
      </c>
      <c r="G936" s="32">
        <f t="shared" si="342"/>
        <v>2751980</v>
      </c>
      <c r="H936" s="32">
        <v>2751980</v>
      </c>
      <c r="I936" s="19">
        <f t="shared" si="338"/>
        <v>0</v>
      </c>
    </row>
    <row r="937" spans="1:9" s="54" customFormat="1">
      <c r="A937" s="33" t="s">
        <v>30</v>
      </c>
      <c r="B937" s="30" t="s">
        <v>581</v>
      </c>
      <c r="C937" s="31" t="s">
        <v>242</v>
      </c>
      <c r="D937" s="31" t="s">
        <v>11</v>
      </c>
      <c r="E937" s="38" t="s">
        <v>251</v>
      </c>
      <c r="F937" s="31" t="s">
        <v>31</v>
      </c>
      <c r="G937" s="32">
        <v>2751980</v>
      </c>
      <c r="H937" s="32">
        <v>2751980</v>
      </c>
      <c r="I937" s="19">
        <f t="shared" si="338"/>
        <v>0</v>
      </c>
    </row>
    <row r="938" spans="1:9" s="6" customFormat="1">
      <c r="A938" s="21" t="s">
        <v>311</v>
      </c>
      <c r="B938" s="22" t="s">
        <v>581</v>
      </c>
      <c r="C938" s="23" t="s">
        <v>312</v>
      </c>
      <c r="D938" s="23" t="s">
        <v>7</v>
      </c>
      <c r="E938" s="23" t="s">
        <v>8</v>
      </c>
      <c r="F938" s="23" t="s">
        <v>9</v>
      </c>
      <c r="G938" s="24">
        <f>G939+G1058+G1090</f>
        <v>2011483308.3499999</v>
      </c>
      <c r="H938" s="24">
        <v>2011483308.3499999</v>
      </c>
      <c r="I938" s="19">
        <f t="shared" si="338"/>
        <v>0</v>
      </c>
    </row>
    <row r="939" spans="1:9" s="6" customFormat="1">
      <c r="A939" s="25" t="s">
        <v>313</v>
      </c>
      <c r="B939" s="26" t="s">
        <v>581</v>
      </c>
      <c r="C939" s="27" t="s">
        <v>312</v>
      </c>
      <c r="D939" s="27" t="s">
        <v>13</v>
      </c>
      <c r="E939" s="27" t="s">
        <v>8</v>
      </c>
      <c r="F939" s="27" t="s">
        <v>9</v>
      </c>
      <c r="G939" s="28">
        <f t="shared" ref="G939" si="343">G940</f>
        <v>1438115110</v>
      </c>
      <c r="H939" s="28">
        <v>1438115110</v>
      </c>
      <c r="I939" s="19">
        <f t="shared" si="338"/>
        <v>0</v>
      </c>
    </row>
    <row r="940" spans="1:9" s="6" customFormat="1" ht="25.5">
      <c r="A940" s="42" t="s">
        <v>377</v>
      </c>
      <c r="B940" s="30" t="s">
        <v>581</v>
      </c>
      <c r="C940" s="31" t="s">
        <v>312</v>
      </c>
      <c r="D940" s="31" t="s">
        <v>13</v>
      </c>
      <c r="E940" s="31" t="s">
        <v>378</v>
      </c>
      <c r="F940" s="31" t="s">
        <v>9</v>
      </c>
      <c r="G940" s="32">
        <f>G941+G1005+G1053</f>
        <v>1438115110</v>
      </c>
      <c r="H940" s="32">
        <v>1438115110</v>
      </c>
      <c r="I940" s="19">
        <f t="shared" si="338"/>
        <v>0</v>
      </c>
    </row>
    <row r="941" spans="1:9" s="6" customFormat="1" ht="38.25">
      <c r="A941" s="55" t="s">
        <v>582</v>
      </c>
      <c r="B941" s="30" t="s">
        <v>581</v>
      </c>
      <c r="C941" s="31" t="s">
        <v>312</v>
      </c>
      <c r="D941" s="31" t="s">
        <v>13</v>
      </c>
      <c r="E941" s="31" t="s">
        <v>583</v>
      </c>
      <c r="F941" s="31" t="s">
        <v>9</v>
      </c>
      <c r="G941" s="32">
        <f>G942+G999</f>
        <v>1415759950</v>
      </c>
      <c r="H941" s="32">
        <v>1415759950</v>
      </c>
      <c r="I941" s="19">
        <f t="shared" si="338"/>
        <v>0</v>
      </c>
    </row>
    <row r="942" spans="1:9" s="6" customFormat="1" ht="25.5">
      <c r="A942" s="56" t="s">
        <v>584</v>
      </c>
      <c r="B942" s="30" t="s">
        <v>581</v>
      </c>
      <c r="C942" s="31" t="s">
        <v>312</v>
      </c>
      <c r="D942" s="31" t="s">
        <v>13</v>
      </c>
      <c r="E942" s="31" t="s">
        <v>585</v>
      </c>
      <c r="F942" s="31" t="s">
        <v>9</v>
      </c>
      <c r="G942" s="32">
        <f>G943+G948+G953+G958+G966+G971+G976+G981+G986+G991+G961+G996</f>
        <v>1415349960</v>
      </c>
      <c r="H942" s="32">
        <v>1415349960</v>
      </c>
      <c r="I942" s="19">
        <f t="shared" si="338"/>
        <v>0</v>
      </c>
    </row>
    <row r="943" spans="1:9" s="6" customFormat="1" ht="25.5">
      <c r="A943" s="42" t="s">
        <v>586</v>
      </c>
      <c r="B943" s="30" t="s">
        <v>581</v>
      </c>
      <c r="C943" s="31" t="s">
        <v>312</v>
      </c>
      <c r="D943" s="31" t="s">
        <v>13</v>
      </c>
      <c r="E943" s="31" t="s">
        <v>587</v>
      </c>
      <c r="F943" s="31" t="s">
        <v>9</v>
      </c>
      <c r="G943" s="32">
        <f t="shared" ref="G943" si="344">G944+G946</f>
        <v>15680400</v>
      </c>
      <c r="H943" s="32">
        <v>15680400</v>
      </c>
      <c r="I943" s="19">
        <f t="shared" si="338"/>
        <v>0</v>
      </c>
    </row>
    <row r="944" spans="1:9" s="6" customFormat="1" ht="25.5">
      <c r="A944" s="29" t="s">
        <v>28</v>
      </c>
      <c r="B944" s="30" t="s">
        <v>581</v>
      </c>
      <c r="C944" s="31" t="s">
        <v>312</v>
      </c>
      <c r="D944" s="31" t="s">
        <v>13</v>
      </c>
      <c r="E944" s="31" t="s">
        <v>587</v>
      </c>
      <c r="F944" s="31" t="s">
        <v>29</v>
      </c>
      <c r="G944" s="32">
        <f t="shared" ref="G944" si="345">G945</f>
        <v>231730</v>
      </c>
      <c r="H944" s="32">
        <v>231730</v>
      </c>
      <c r="I944" s="19">
        <f t="shared" si="338"/>
        <v>0</v>
      </c>
    </row>
    <row r="945" spans="1:9" s="6" customFormat="1">
      <c r="A945" s="33" t="s">
        <v>30</v>
      </c>
      <c r="B945" s="30" t="s">
        <v>581</v>
      </c>
      <c r="C945" s="31" t="s">
        <v>312</v>
      </c>
      <c r="D945" s="31" t="s">
        <v>13</v>
      </c>
      <c r="E945" s="31" t="s">
        <v>587</v>
      </c>
      <c r="F945" s="31" t="s">
        <v>31</v>
      </c>
      <c r="G945" s="32">
        <v>231730</v>
      </c>
      <c r="H945" s="32">
        <v>231730</v>
      </c>
      <c r="I945" s="19">
        <f t="shared" si="338"/>
        <v>0</v>
      </c>
    </row>
    <row r="946" spans="1:9" s="6" customFormat="1">
      <c r="A946" s="29" t="s">
        <v>479</v>
      </c>
      <c r="B946" s="30" t="s">
        <v>581</v>
      </c>
      <c r="C946" s="31" t="s">
        <v>312</v>
      </c>
      <c r="D946" s="31" t="s">
        <v>13</v>
      </c>
      <c r="E946" s="31" t="s">
        <v>587</v>
      </c>
      <c r="F946" s="31" t="s">
        <v>480</v>
      </c>
      <c r="G946" s="32">
        <f t="shared" ref="G946" si="346">G947</f>
        <v>15448670</v>
      </c>
      <c r="H946" s="32">
        <v>15448670</v>
      </c>
      <c r="I946" s="19">
        <f t="shared" si="338"/>
        <v>0</v>
      </c>
    </row>
    <row r="947" spans="1:9" s="6" customFormat="1" ht="25.5">
      <c r="A947" s="33" t="s">
        <v>481</v>
      </c>
      <c r="B947" s="30" t="s">
        <v>581</v>
      </c>
      <c r="C947" s="31" t="s">
        <v>312</v>
      </c>
      <c r="D947" s="31" t="s">
        <v>13</v>
      </c>
      <c r="E947" s="31" t="s">
        <v>587</v>
      </c>
      <c r="F947" s="31" t="s">
        <v>482</v>
      </c>
      <c r="G947" s="32">
        <v>15448670</v>
      </c>
      <c r="H947" s="32">
        <v>15448670</v>
      </c>
      <c r="I947" s="19">
        <f t="shared" si="338"/>
        <v>0</v>
      </c>
    </row>
    <row r="948" spans="1:9" s="6" customFormat="1" ht="25.5">
      <c r="A948" s="42" t="s">
        <v>588</v>
      </c>
      <c r="B948" s="30" t="s">
        <v>581</v>
      </c>
      <c r="C948" s="31" t="s">
        <v>312</v>
      </c>
      <c r="D948" s="31" t="s">
        <v>13</v>
      </c>
      <c r="E948" s="31" t="s">
        <v>589</v>
      </c>
      <c r="F948" s="31" t="s">
        <v>9</v>
      </c>
      <c r="G948" s="32">
        <f t="shared" ref="G948" si="347">G949+G951</f>
        <v>368329800</v>
      </c>
      <c r="H948" s="32">
        <v>368329800</v>
      </c>
      <c r="I948" s="19">
        <f t="shared" si="338"/>
        <v>0</v>
      </c>
    </row>
    <row r="949" spans="1:9" s="6" customFormat="1" ht="25.5">
      <c r="A949" s="29" t="s">
        <v>28</v>
      </c>
      <c r="B949" s="30" t="s">
        <v>581</v>
      </c>
      <c r="C949" s="31" t="s">
        <v>312</v>
      </c>
      <c r="D949" s="31" t="s">
        <v>13</v>
      </c>
      <c r="E949" s="31" t="s">
        <v>589</v>
      </c>
      <c r="F949" s="31" t="s">
        <v>29</v>
      </c>
      <c r="G949" s="32">
        <f t="shared" ref="G949" si="348">G950</f>
        <v>2934920</v>
      </c>
      <c r="H949" s="32">
        <v>2934920</v>
      </c>
      <c r="I949" s="19">
        <f t="shared" si="338"/>
        <v>0</v>
      </c>
    </row>
    <row r="950" spans="1:9" s="6" customFormat="1">
      <c r="A950" s="33" t="s">
        <v>30</v>
      </c>
      <c r="B950" s="30" t="s">
        <v>581</v>
      </c>
      <c r="C950" s="31" t="s">
        <v>312</v>
      </c>
      <c r="D950" s="31" t="s">
        <v>13</v>
      </c>
      <c r="E950" s="31" t="s">
        <v>589</v>
      </c>
      <c r="F950" s="31" t="s">
        <v>31</v>
      </c>
      <c r="G950" s="32">
        <v>2934920</v>
      </c>
      <c r="H950" s="32">
        <v>2934920</v>
      </c>
      <c r="I950" s="19">
        <f t="shared" si="338"/>
        <v>0</v>
      </c>
    </row>
    <row r="951" spans="1:9" s="6" customFormat="1">
      <c r="A951" s="29" t="s">
        <v>479</v>
      </c>
      <c r="B951" s="30" t="s">
        <v>581</v>
      </c>
      <c r="C951" s="31" t="s">
        <v>312</v>
      </c>
      <c r="D951" s="31" t="s">
        <v>13</v>
      </c>
      <c r="E951" s="31" t="s">
        <v>589</v>
      </c>
      <c r="F951" s="31" t="s">
        <v>480</v>
      </c>
      <c r="G951" s="32">
        <f t="shared" ref="G951" si="349">G952</f>
        <v>365394880</v>
      </c>
      <c r="H951" s="32">
        <v>365394880</v>
      </c>
      <c r="I951" s="19">
        <f t="shared" si="338"/>
        <v>0</v>
      </c>
    </row>
    <row r="952" spans="1:9" s="6" customFormat="1" ht="25.5">
      <c r="A952" s="33" t="s">
        <v>481</v>
      </c>
      <c r="B952" s="30" t="s">
        <v>581</v>
      </c>
      <c r="C952" s="31" t="s">
        <v>312</v>
      </c>
      <c r="D952" s="31" t="s">
        <v>13</v>
      </c>
      <c r="E952" s="31" t="s">
        <v>589</v>
      </c>
      <c r="F952" s="31" t="s">
        <v>482</v>
      </c>
      <c r="G952" s="32">
        <v>365394880</v>
      </c>
      <c r="H952" s="32">
        <v>365394880</v>
      </c>
      <c r="I952" s="19">
        <f t="shared" si="338"/>
        <v>0</v>
      </c>
    </row>
    <row r="953" spans="1:9" s="6" customFormat="1" ht="114.75">
      <c r="A953" s="35" t="s">
        <v>590</v>
      </c>
      <c r="B953" s="30" t="s">
        <v>581</v>
      </c>
      <c r="C953" s="31" t="s">
        <v>312</v>
      </c>
      <c r="D953" s="31" t="s">
        <v>13</v>
      </c>
      <c r="E953" s="31" t="s">
        <v>591</v>
      </c>
      <c r="F953" s="31" t="s">
        <v>9</v>
      </c>
      <c r="G953" s="32">
        <f t="shared" ref="G953" si="350">G954+G956</f>
        <v>98500</v>
      </c>
      <c r="H953" s="32">
        <v>98500</v>
      </c>
      <c r="I953" s="19">
        <f t="shared" si="338"/>
        <v>0</v>
      </c>
    </row>
    <row r="954" spans="1:9" s="6" customFormat="1" ht="25.5">
      <c r="A954" s="29" t="s">
        <v>28</v>
      </c>
      <c r="B954" s="30" t="s">
        <v>581</v>
      </c>
      <c r="C954" s="31" t="s">
        <v>312</v>
      </c>
      <c r="D954" s="31" t="s">
        <v>13</v>
      </c>
      <c r="E954" s="31" t="s">
        <v>591</v>
      </c>
      <c r="F954" s="31" t="s">
        <v>29</v>
      </c>
      <c r="G954" s="32">
        <f t="shared" ref="G954" si="351">G955</f>
        <v>1300</v>
      </c>
      <c r="H954" s="32">
        <v>1300</v>
      </c>
      <c r="I954" s="19">
        <f t="shared" si="338"/>
        <v>0</v>
      </c>
    </row>
    <row r="955" spans="1:9" s="6" customFormat="1">
      <c r="A955" s="33" t="s">
        <v>30</v>
      </c>
      <c r="B955" s="30" t="s">
        <v>581</v>
      </c>
      <c r="C955" s="31" t="s">
        <v>312</v>
      </c>
      <c r="D955" s="31" t="s">
        <v>13</v>
      </c>
      <c r="E955" s="31" t="s">
        <v>591</v>
      </c>
      <c r="F955" s="31" t="s">
        <v>31</v>
      </c>
      <c r="G955" s="32">
        <v>1300</v>
      </c>
      <c r="H955" s="32">
        <v>1300</v>
      </c>
      <c r="I955" s="19">
        <f t="shared" si="338"/>
        <v>0</v>
      </c>
    </row>
    <row r="956" spans="1:9" s="6" customFormat="1">
      <c r="A956" s="29" t="s">
        <v>479</v>
      </c>
      <c r="B956" s="30" t="s">
        <v>581</v>
      </c>
      <c r="C956" s="31" t="s">
        <v>312</v>
      </c>
      <c r="D956" s="31" t="s">
        <v>13</v>
      </c>
      <c r="E956" s="31" t="s">
        <v>591</v>
      </c>
      <c r="F956" s="31" t="s">
        <v>480</v>
      </c>
      <c r="G956" s="32">
        <f t="shared" ref="G956" si="352">G957</f>
        <v>97200</v>
      </c>
      <c r="H956" s="32">
        <v>97200</v>
      </c>
      <c r="I956" s="19">
        <f t="shared" si="338"/>
        <v>0</v>
      </c>
    </row>
    <row r="957" spans="1:9" s="6" customFormat="1" ht="25.5">
      <c r="A957" s="33" t="s">
        <v>481</v>
      </c>
      <c r="B957" s="30" t="s">
        <v>581</v>
      </c>
      <c r="C957" s="31" t="s">
        <v>312</v>
      </c>
      <c r="D957" s="31" t="s">
        <v>13</v>
      </c>
      <c r="E957" s="31" t="s">
        <v>591</v>
      </c>
      <c r="F957" s="31" t="s">
        <v>482</v>
      </c>
      <c r="G957" s="32">
        <v>97200</v>
      </c>
      <c r="H957" s="32">
        <v>97200</v>
      </c>
      <c r="I957" s="19">
        <f t="shared" si="338"/>
        <v>0</v>
      </c>
    </row>
    <row r="958" spans="1:9" s="6" customFormat="1" ht="25.5">
      <c r="A958" s="57" t="s">
        <v>592</v>
      </c>
      <c r="B958" s="30" t="s">
        <v>581</v>
      </c>
      <c r="C958" s="31" t="s">
        <v>312</v>
      </c>
      <c r="D958" s="31" t="s">
        <v>13</v>
      </c>
      <c r="E958" s="31" t="s">
        <v>593</v>
      </c>
      <c r="F958" s="31" t="s">
        <v>9</v>
      </c>
      <c r="G958" s="32">
        <f t="shared" ref="G958:G959" si="353">G959</f>
        <v>9450940</v>
      </c>
      <c r="H958" s="32">
        <v>9450940</v>
      </c>
      <c r="I958" s="19">
        <f t="shared" si="338"/>
        <v>0</v>
      </c>
    </row>
    <row r="959" spans="1:9" s="6" customFormat="1" ht="25.5">
      <c r="A959" s="44" t="s">
        <v>324</v>
      </c>
      <c r="B959" s="30" t="s">
        <v>581</v>
      </c>
      <c r="C959" s="31" t="s">
        <v>312</v>
      </c>
      <c r="D959" s="31" t="s">
        <v>13</v>
      </c>
      <c r="E959" s="31" t="s">
        <v>593</v>
      </c>
      <c r="F959" s="31" t="s">
        <v>325</v>
      </c>
      <c r="G959" s="32">
        <f t="shared" si="353"/>
        <v>9450940</v>
      </c>
      <c r="H959" s="32">
        <v>9450940</v>
      </c>
      <c r="I959" s="19">
        <f t="shared" si="338"/>
        <v>0</v>
      </c>
    </row>
    <row r="960" spans="1:9" s="6" customFormat="1" ht="25.5">
      <c r="A960" s="57" t="s">
        <v>485</v>
      </c>
      <c r="B960" s="30" t="s">
        <v>581</v>
      </c>
      <c r="C960" s="31" t="s">
        <v>312</v>
      </c>
      <c r="D960" s="31" t="s">
        <v>13</v>
      </c>
      <c r="E960" s="31" t="s">
        <v>593</v>
      </c>
      <c r="F960" s="31" t="s">
        <v>486</v>
      </c>
      <c r="G960" s="32">
        <v>9450940</v>
      </c>
      <c r="H960" s="32">
        <v>9450940</v>
      </c>
      <c r="I960" s="19">
        <f t="shared" si="338"/>
        <v>0</v>
      </c>
    </row>
    <row r="961" spans="1:9" s="6" customFormat="1" ht="38.25">
      <c r="A961" s="29" t="s">
        <v>594</v>
      </c>
      <c r="B961" s="30" t="s">
        <v>581</v>
      </c>
      <c r="C961" s="31" t="s">
        <v>312</v>
      </c>
      <c r="D961" s="31" t="s">
        <v>13</v>
      </c>
      <c r="E961" s="31" t="s">
        <v>595</v>
      </c>
      <c r="F961" s="31" t="s">
        <v>9</v>
      </c>
      <c r="G961" s="32">
        <f t="shared" ref="G961" si="354">G962+G964</f>
        <v>2179130</v>
      </c>
      <c r="H961" s="32">
        <v>2179130</v>
      </c>
      <c r="I961" s="19">
        <f t="shared" si="338"/>
        <v>0</v>
      </c>
    </row>
    <row r="962" spans="1:9" s="6" customFormat="1" ht="25.5">
      <c r="A962" s="29" t="s">
        <v>28</v>
      </c>
      <c r="B962" s="30" t="s">
        <v>581</v>
      </c>
      <c r="C962" s="31" t="s">
        <v>312</v>
      </c>
      <c r="D962" s="31" t="s">
        <v>13</v>
      </c>
      <c r="E962" s="31" t="s">
        <v>596</v>
      </c>
      <c r="F962" s="31" t="s">
        <v>29</v>
      </c>
      <c r="G962" s="32">
        <f t="shared" ref="G962" si="355">G963</f>
        <v>79130</v>
      </c>
      <c r="H962" s="32">
        <v>79130</v>
      </c>
      <c r="I962" s="19">
        <f t="shared" si="338"/>
        <v>0</v>
      </c>
    </row>
    <row r="963" spans="1:9" s="6" customFormat="1">
      <c r="A963" s="33" t="s">
        <v>30</v>
      </c>
      <c r="B963" s="30" t="s">
        <v>581</v>
      </c>
      <c r="C963" s="31" t="s">
        <v>312</v>
      </c>
      <c r="D963" s="31" t="s">
        <v>13</v>
      </c>
      <c r="E963" s="31" t="s">
        <v>596</v>
      </c>
      <c r="F963" s="31" t="s">
        <v>31</v>
      </c>
      <c r="G963" s="32">
        <v>79130</v>
      </c>
      <c r="H963" s="32">
        <v>79130</v>
      </c>
      <c r="I963" s="19">
        <f t="shared" si="338"/>
        <v>0</v>
      </c>
    </row>
    <row r="964" spans="1:9" s="6" customFormat="1">
      <c r="A964" s="29" t="s">
        <v>479</v>
      </c>
      <c r="B964" s="30" t="s">
        <v>581</v>
      </c>
      <c r="C964" s="31" t="s">
        <v>312</v>
      </c>
      <c r="D964" s="31" t="s">
        <v>13</v>
      </c>
      <c r="E964" s="31" t="s">
        <v>595</v>
      </c>
      <c r="F964" s="31" t="s">
        <v>480</v>
      </c>
      <c r="G964" s="32">
        <f t="shared" ref="G964" si="356">G965</f>
        <v>2100000</v>
      </c>
      <c r="H964" s="32">
        <v>2100000</v>
      </c>
      <c r="I964" s="19">
        <f t="shared" si="338"/>
        <v>0</v>
      </c>
    </row>
    <row r="965" spans="1:9" s="6" customFormat="1" ht="25.5">
      <c r="A965" s="33" t="s">
        <v>481</v>
      </c>
      <c r="B965" s="30" t="s">
        <v>581</v>
      </c>
      <c r="C965" s="31" t="s">
        <v>312</v>
      </c>
      <c r="D965" s="31" t="s">
        <v>13</v>
      </c>
      <c r="E965" s="31" t="s">
        <v>595</v>
      </c>
      <c r="F965" s="31" t="s">
        <v>482</v>
      </c>
      <c r="G965" s="32">
        <v>2100000</v>
      </c>
      <c r="H965" s="32">
        <v>2100000</v>
      </c>
      <c r="I965" s="19">
        <f t="shared" si="338"/>
        <v>0</v>
      </c>
    </row>
    <row r="966" spans="1:9" s="6" customFormat="1" ht="76.5">
      <c r="A966" s="57" t="s">
        <v>597</v>
      </c>
      <c r="B966" s="30" t="s">
        <v>581</v>
      </c>
      <c r="C966" s="31" t="s">
        <v>312</v>
      </c>
      <c r="D966" s="31" t="s">
        <v>13</v>
      </c>
      <c r="E966" s="31" t="s">
        <v>598</v>
      </c>
      <c r="F966" s="31" t="s">
        <v>9</v>
      </c>
      <c r="G966" s="32">
        <f t="shared" ref="G966" si="357">G967+G969</f>
        <v>381633900</v>
      </c>
      <c r="H966" s="32">
        <v>381633900</v>
      </c>
      <c r="I966" s="19">
        <f t="shared" si="338"/>
        <v>0</v>
      </c>
    </row>
    <row r="967" spans="1:9" s="6" customFormat="1" ht="25.5">
      <c r="A967" s="29" t="s">
        <v>28</v>
      </c>
      <c r="B967" s="30" t="s">
        <v>581</v>
      </c>
      <c r="C967" s="31" t="s">
        <v>312</v>
      </c>
      <c r="D967" s="31" t="s">
        <v>13</v>
      </c>
      <c r="E967" s="31" t="s">
        <v>598</v>
      </c>
      <c r="F967" s="31" t="s">
        <v>29</v>
      </c>
      <c r="G967" s="32">
        <f t="shared" ref="G967" si="358">G968</f>
        <v>5633900</v>
      </c>
      <c r="H967" s="32">
        <v>5633900</v>
      </c>
      <c r="I967" s="19">
        <f t="shared" si="338"/>
        <v>0</v>
      </c>
    </row>
    <row r="968" spans="1:9" s="6" customFormat="1">
      <c r="A968" s="33" t="s">
        <v>30</v>
      </c>
      <c r="B968" s="30" t="s">
        <v>581</v>
      </c>
      <c r="C968" s="31" t="s">
        <v>312</v>
      </c>
      <c r="D968" s="31" t="s">
        <v>13</v>
      </c>
      <c r="E968" s="31" t="s">
        <v>598</v>
      </c>
      <c r="F968" s="31" t="s">
        <v>31</v>
      </c>
      <c r="G968" s="32">
        <v>5633900</v>
      </c>
      <c r="H968" s="32">
        <v>5633900</v>
      </c>
      <c r="I968" s="19">
        <f t="shared" si="338"/>
        <v>0</v>
      </c>
    </row>
    <row r="969" spans="1:9" s="6" customFormat="1">
      <c r="A969" s="29" t="s">
        <v>479</v>
      </c>
      <c r="B969" s="30" t="s">
        <v>581</v>
      </c>
      <c r="C969" s="31" t="s">
        <v>312</v>
      </c>
      <c r="D969" s="31" t="s">
        <v>13</v>
      </c>
      <c r="E969" s="31" t="s">
        <v>598</v>
      </c>
      <c r="F969" s="31" t="s">
        <v>480</v>
      </c>
      <c r="G969" s="32">
        <f t="shared" ref="G969" si="359">G970</f>
        <v>376000000</v>
      </c>
      <c r="H969" s="32">
        <v>376000000</v>
      </c>
      <c r="I969" s="19">
        <f t="shared" si="338"/>
        <v>0</v>
      </c>
    </row>
    <row r="970" spans="1:9" s="6" customFormat="1" ht="25.5">
      <c r="A970" s="33" t="s">
        <v>481</v>
      </c>
      <c r="B970" s="30" t="s">
        <v>581</v>
      </c>
      <c r="C970" s="31" t="s">
        <v>312</v>
      </c>
      <c r="D970" s="31" t="s">
        <v>13</v>
      </c>
      <c r="E970" s="31" t="s">
        <v>598</v>
      </c>
      <c r="F970" s="31" t="s">
        <v>482</v>
      </c>
      <c r="G970" s="32">
        <v>376000000</v>
      </c>
      <c r="H970" s="32">
        <v>376000000</v>
      </c>
      <c r="I970" s="19">
        <f t="shared" si="338"/>
        <v>0</v>
      </c>
    </row>
    <row r="971" spans="1:9" s="6" customFormat="1" ht="38.25">
      <c r="A971" s="29" t="s">
        <v>599</v>
      </c>
      <c r="B971" s="30" t="s">
        <v>581</v>
      </c>
      <c r="C971" s="31" t="s">
        <v>312</v>
      </c>
      <c r="D971" s="31" t="s">
        <v>13</v>
      </c>
      <c r="E971" s="31" t="s">
        <v>600</v>
      </c>
      <c r="F971" s="31" t="s">
        <v>9</v>
      </c>
      <c r="G971" s="32">
        <f>G972+G974</f>
        <v>276628000</v>
      </c>
      <c r="H971" s="32">
        <v>276628000</v>
      </c>
      <c r="I971" s="19">
        <f t="shared" si="338"/>
        <v>0</v>
      </c>
    </row>
    <row r="972" spans="1:9" s="6" customFormat="1" ht="25.5">
      <c r="A972" s="29" t="s">
        <v>28</v>
      </c>
      <c r="B972" s="30" t="s">
        <v>581</v>
      </c>
      <c r="C972" s="31" t="s">
        <v>312</v>
      </c>
      <c r="D972" s="31" t="s">
        <v>13</v>
      </c>
      <c r="E972" s="31" t="s">
        <v>600</v>
      </c>
      <c r="F972" s="31" t="s">
        <v>29</v>
      </c>
      <c r="G972" s="32">
        <f>G973</f>
        <v>4028000</v>
      </c>
      <c r="H972" s="32">
        <v>4028000</v>
      </c>
      <c r="I972" s="19">
        <f t="shared" si="338"/>
        <v>0</v>
      </c>
    </row>
    <row r="973" spans="1:9" s="6" customFormat="1">
      <c r="A973" s="33" t="s">
        <v>30</v>
      </c>
      <c r="B973" s="30" t="s">
        <v>581</v>
      </c>
      <c r="C973" s="31" t="s">
        <v>312</v>
      </c>
      <c r="D973" s="31" t="s">
        <v>13</v>
      </c>
      <c r="E973" s="31" t="s">
        <v>600</v>
      </c>
      <c r="F973" s="31" t="s">
        <v>31</v>
      </c>
      <c r="G973" s="32">
        <v>4028000</v>
      </c>
      <c r="H973" s="32">
        <v>4028000</v>
      </c>
      <c r="I973" s="19">
        <f t="shared" si="338"/>
        <v>0</v>
      </c>
    </row>
    <row r="974" spans="1:9" s="6" customFormat="1">
      <c r="A974" s="29" t="s">
        <v>479</v>
      </c>
      <c r="B974" s="30" t="s">
        <v>581</v>
      </c>
      <c r="C974" s="31" t="s">
        <v>312</v>
      </c>
      <c r="D974" s="31" t="s">
        <v>13</v>
      </c>
      <c r="E974" s="31" t="s">
        <v>600</v>
      </c>
      <c r="F974" s="31" t="s">
        <v>480</v>
      </c>
      <c r="G974" s="32">
        <f t="shared" ref="G974" si="360">G975</f>
        <v>272600000</v>
      </c>
      <c r="H974" s="32">
        <v>272600000</v>
      </c>
      <c r="I974" s="19">
        <f t="shared" si="338"/>
        <v>0</v>
      </c>
    </row>
    <row r="975" spans="1:9" s="6" customFormat="1" ht="25.5">
      <c r="A975" s="33" t="s">
        <v>481</v>
      </c>
      <c r="B975" s="30" t="s">
        <v>581</v>
      </c>
      <c r="C975" s="31" t="s">
        <v>312</v>
      </c>
      <c r="D975" s="31" t="s">
        <v>13</v>
      </c>
      <c r="E975" s="31" t="s">
        <v>600</v>
      </c>
      <c r="F975" s="31" t="s">
        <v>482</v>
      </c>
      <c r="G975" s="32">
        <v>272600000</v>
      </c>
      <c r="H975" s="32">
        <v>272600000</v>
      </c>
      <c r="I975" s="19">
        <f t="shared" si="338"/>
        <v>0</v>
      </c>
    </row>
    <row r="976" spans="1:9" s="6" customFormat="1" ht="38.25">
      <c r="A976" s="57" t="s">
        <v>601</v>
      </c>
      <c r="B976" s="30" t="s">
        <v>581</v>
      </c>
      <c r="C976" s="31" t="s">
        <v>312</v>
      </c>
      <c r="D976" s="31" t="s">
        <v>13</v>
      </c>
      <c r="E976" s="31" t="s">
        <v>602</v>
      </c>
      <c r="F976" s="31" t="s">
        <v>9</v>
      </c>
      <c r="G976" s="32">
        <f t="shared" ref="G976" si="361">G977+G979</f>
        <v>6312620</v>
      </c>
      <c r="H976" s="32">
        <v>6312620</v>
      </c>
      <c r="I976" s="19">
        <f t="shared" si="338"/>
        <v>0</v>
      </c>
    </row>
    <row r="977" spans="1:9" s="6" customFormat="1" ht="25.5">
      <c r="A977" s="29" t="s">
        <v>28</v>
      </c>
      <c r="B977" s="30" t="s">
        <v>581</v>
      </c>
      <c r="C977" s="31" t="s">
        <v>312</v>
      </c>
      <c r="D977" s="31" t="s">
        <v>13</v>
      </c>
      <c r="E977" s="31" t="s">
        <v>602</v>
      </c>
      <c r="F977" s="31" t="s">
        <v>29</v>
      </c>
      <c r="G977" s="32">
        <f t="shared" ref="G977" si="362">G978</f>
        <v>92620</v>
      </c>
      <c r="H977" s="32">
        <v>92620</v>
      </c>
      <c r="I977" s="19">
        <f t="shared" si="338"/>
        <v>0</v>
      </c>
    </row>
    <row r="978" spans="1:9" s="6" customFormat="1">
      <c r="A978" s="33" t="s">
        <v>30</v>
      </c>
      <c r="B978" s="30" t="s">
        <v>581</v>
      </c>
      <c r="C978" s="31" t="s">
        <v>312</v>
      </c>
      <c r="D978" s="31" t="s">
        <v>13</v>
      </c>
      <c r="E978" s="31" t="s">
        <v>602</v>
      </c>
      <c r="F978" s="31" t="s">
        <v>31</v>
      </c>
      <c r="G978" s="32">
        <v>92620</v>
      </c>
      <c r="H978" s="32">
        <v>92620</v>
      </c>
      <c r="I978" s="19">
        <f t="shared" si="338"/>
        <v>0</v>
      </c>
    </row>
    <row r="979" spans="1:9" s="6" customFormat="1">
      <c r="A979" s="29" t="s">
        <v>479</v>
      </c>
      <c r="B979" s="30" t="s">
        <v>581</v>
      </c>
      <c r="C979" s="31" t="s">
        <v>312</v>
      </c>
      <c r="D979" s="31" t="s">
        <v>13</v>
      </c>
      <c r="E979" s="31" t="s">
        <v>602</v>
      </c>
      <c r="F979" s="31" t="s">
        <v>480</v>
      </c>
      <c r="G979" s="32">
        <f t="shared" ref="G979" si="363">G980</f>
        <v>6220000</v>
      </c>
      <c r="H979" s="32">
        <v>6220000</v>
      </c>
      <c r="I979" s="19">
        <f t="shared" ref="I979:I1028" si="364">G979-H979</f>
        <v>0</v>
      </c>
    </row>
    <row r="980" spans="1:9" s="6" customFormat="1" ht="25.5">
      <c r="A980" s="33" t="s">
        <v>481</v>
      </c>
      <c r="B980" s="30" t="s">
        <v>581</v>
      </c>
      <c r="C980" s="31" t="s">
        <v>312</v>
      </c>
      <c r="D980" s="31" t="s">
        <v>13</v>
      </c>
      <c r="E980" s="31" t="s">
        <v>602</v>
      </c>
      <c r="F980" s="31" t="s">
        <v>482</v>
      </c>
      <c r="G980" s="32">
        <v>6220000</v>
      </c>
      <c r="H980" s="32">
        <v>6220000</v>
      </c>
      <c r="I980" s="19">
        <f t="shared" si="364"/>
        <v>0</v>
      </c>
    </row>
    <row r="981" spans="1:9" s="6" customFormat="1" ht="38.25">
      <c r="A981" s="57" t="s">
        <v>603</v>
      </c>
      <c r="B981" s="30" t="s">
        <v>581</v>
      </c>
      <c r="C981" s="31" t="s">
        <v>312</v>
      </c>
      <c r="D981" s="31" t="s">
        <v>13</v>
      </c>
      <c r="E981" s="31" t="s">
        <v>604</v>
      </c>
      <c r="F981" s="31" t="s">
        <v>9</v>
      </c>
      <c r="G981" s="32">
        <f t="shared" ref="G981" si="365">G982+G984</f>
        <v>210810</v>
      </c>
      <c r="H981" s="32">
        <v>210810</v>
      </c>
      <c r="I981" s="19">
        <f t="shared" si="364"/>
        <v>0</v>
      </c>
    </row>
    <row r="982" spans="1:9" s="6" customFormat="1" ht="25.5">
      <c r="A982" s="29" t="s">
        <v>28</v>
      </c>
      <c r="B982" s="30" t="s">
        <v>581</v>
      </c>
      <c r="C982" s="31" t="s">
        <v>312</v>
      </c>
      <c r="D982" s="31" t="s">
        <v>13</v>
      </c>
      <c r="E982" s="31" t="s">
        <v>604</v>
      </c>
      <c r="F982" s="31" t="s">
        <v>29</v>
      </c>
      <c r="G982" s="32">
        <f t="shared" ref="G982" si="366">G983</f>
        <v>1130</v>
      </c>
      <c r="H982" s="32">
        <v>1130</v>
      </c>
      <c r="I982" s="19">
        <f t="shared" si="364"/>
        <v>0</v>
      </c>
    </row>
    <row r="983" spans="1:9" s="6" customFormat="1">
      <c r="A983" s="33" t="s">
        <v>30</v>
      </c>
      <c r="B983" s="30" t="s">
        <v>581</v>
      </c>
      <c r="C983" s="31" t="s">
        <v>312</v>
      </c>
      <c r="D983" s="31" t="s">
        <v>13</v>
      </c>
      <c r="E983" s="31" t="s">
        <v>604</v>
      </c>
      <c r="F983" s="31" t="s">
        <v>31</v>
      </c>
      <c r="G983" s="32">
        <v>1130</v>
      </c>
      <c r="H983" s="32">
        <v>1130</v>
      </c>
      <c r="I983" s="19">
        <f t="shared" si="364"/>
        <v>0</v>
      </c>
    </row>
    <row r="984" spans="1:9" s="6" customFormat="1">
      <c r="A984" s="29" t="s">
        <v>479</v>
      </c>
      <c r="B984" s="30" t="s">
        <v>581</v>
      </c>
      <c r="C984" s="31" t="s">
        <v>312</v>
      </c>
      <c r="D984" s="31" t="s">
        <v>13</v>
      </c>
      <c r="E984" s="31" t="s">
        <v>604</v>
      </c>
      <c r="F984" s="31" t="s">
        <v>480</v>
      </c>
      <c r="G984" s="32">
        <f t="shared" ref="G984" si="367">G985</f>
        <v>209680</v>
      </c>
      <c r="H984" s="32">
        <v>209680</v>
      </c>
      <c r="I984" s="19">
        <f t="shared" si="364"/>
        <v>0</v>
      </c>
    </row>
    <row r="985" spans="1:9" s="6" customFormat="1" ht="25.5">
      <c r="A985" s="33" t="s">
        <v>481</v>
      </c>
      <c r="B985" s="30" t="s">
        <v>581</v>
      </c>
      <c r="C985" s="31" t="s">
        <v>312</v>
      </c>
      <c r="D985" s="31" t="s">
        <v>13</v>
      </c>
      <c r="E985" s="31" t="s">
        <v>604</v>
      </c>
      <c r="F985" s="31" t="s">
        <v>482</v>
      </c>
      <c r="G985" s="32">
        <v>209680</v>
      </c>
      <c r="H985" s="32">
        <v>209680</v>
      </c>
      <c r="I985" s="19">
        <f t="shared" si="364"/>
        <v>0</v>
      </c>
    </row>
    <row r="986" spans="1:9" s="6" customFormat="1" ht="25.5">
      <c r="A986" s="57" t="s">
        <v>605</v>
      </c>
      <c r="B986" s="30" t="s">
        <v>581</v>
      </c>
      <c r="C986" s="31" t="s">
        <v>312</v>
      </c>
      <c r="D986" s="31" t="s">
        <v>13</v>
      </c>
      <c r="E986" s="31" t="s">
        <v>606</v>
      </c>
      <c r="F986" s="31" t="s">
        <v>9</v>
      </c>
      <c r="G986" s="32">
        <f t="shared" ref="G986" si="368">G987+G989</f>
        <v>661290</v>
      </c>
      <c r="H986" s="32">
        <v>661290</v>
      </c>
      <c r="I986" s="19">
        <f t="shared" si="364"/>
        <v>0</v>
      </c>
    </row>
    <row r="987" spans="1:9" s="6" customFormat="1" ht="25.5">
      <c r="A987" s="29" t="s">
        <v>28</v>
      </c>
      <c r="B987" s="30" t="s">
        <v>581</v>
      </c>
      <c r="C987" s="31" t="s">
        <v>312</v>
      </c>
      <c r="D987" s="31" t="s">
        <v>13</v>
      </c>
      <c r="E987" s="31" t="s">
        <v>606</v>
      </c>
      <c r="F987" s="31" t="s">
        <v>29</v>
      </c>
      <c r="G987" s="32">
        <f t="shared" ref="G987" si="369">G988</f>
        <v>8810</v>
      </c>
      <c r="H987" s="32">
        <v>8810</v>
      </c>
      <c r="I987" s="19">
        <f t="shared" si="364"/>
        <v>0</v>
      </c>
    </row>
    <row r="988" spans="1:9" s="6" customFormat="1">
      <c r="A988" s="33" t="s">
        <v>30</v>
      </c>
      <c r="B988" s="30" t="s">
        <v>581</v>
      </c>
      <c r="C988" s="31" t="s">
        <v>312</v>
      </c>
      <c r="D988" s="31" t="s">
        <v>13</v>
      </c>
      <c r="E988" s="31" t="s">
        <v>606</v>
      </c>
      <c r="F988" s="31" t="s">
        <v>31</v>
      </c>
      <c r="G988" s="32">
        <v>8810</v>
      </c>
      <c r="H988" s="32">
        <v>8810</v>
      </c>
      <c r="I988" s="19">
        <f t="shared" si="364"/>
        <v>0</v>
      </c>
    </row>
    <row r="989" spans="1:9" s="6" customFormat="1">
      <c r="A989" s="29" t="s">
        <v>479</v>
      </c>
      <c r="B989" s="30" t="s">
        <v>581</v>
      </c>
      <c r="C989" s="31" t="s">
        <v>312</v>
      </c>
      <c r="D989" s="31" t="s">
        <v>13</v>
      </c>
      <c r="E989" s="31" t="s">
        <v>606</v>
      </c>
      <c r="F989" s="31" t="s">
        <v>480</v>
      </c>
      <c r="G989" s="32">
        <f t="shared" ref="G989" si="370">G990</f>
        <v>652480</v>
      </c>
      <c r="H989" s="32">
        <v>652480</v>
      </c>
      <c r="I989" s="19">
        <f t="shared" si="364"/>
        <v>0</v>
      </c>
    </row>
    <row r="990" spans="1:9" s="6" customFormat="1" ht="25.5">
      <c r="A990" s="33" t="s">
        <v>481</v>
      </c>
      <c r="B990" s="30" t="s">
        <v>581</v>
      </c>
      <c r="C990" s="31" t="s">
        <v>312</v>
      </c>
      <c r="D990" s="31" t="s">
        <v>13</v>
      </c>
      <c r="E990" s="31" t="s">
        <v>606</v>
      </c>
      <c r="F990" s="31" t="s">
        <v>482</v>
      </c>
      <c r="G990" s="32">
        <v>652480</v>
      </c>
      <c r="H990" s="32">
        <v>652480</v>
      </c>
      <c r="I990" s="19">
        <f t="shared" si="364"/>
        <v>0</v>
      </c>
    </row>
    <row r="991" spans="1:9" s="6" customFormat="1" ht="25.5">
      <c r="A991" s="57" t="s">
        <v>607</v>
      </c>
      <c r="B991" s="30" t="s">
        <v>581</v>
      </c>
      <c r="C991" s="31" t="s">
        <v>312</v>
      </c>
      <c r="D991" s="31" t="s">
        <v>13</v>
      </c>
      <c r="E991" s="31" t="s">
        <v>608</v>
      </c>
      <c r="F991" s="31" t="s">
        <v>9</v>
      </c>
      <c r="G991" s="32">
        <f t="shared" ref="G991" si="371">G992+G994</f>
        <v>351449970</v>
      </c>
      <c r="H991" s="32">
        <v>351449970</v>
      </c>
      <c r="I991" s="19">
        <f t="shared" si="364"/>
        <v>0</v>
      </c>
    </row>
    <row r="992" spans="1:9" s="6" customFormat="1" ht="25.5">
      <c r="A992" s="29" t="s">
        <v>28</v>
      </c>
      <c r="B992" s="30" t="s">
        <v>581</v>
      </c>
      <c r="C992" s="31" t="s">
        <v>312</v>
      </c>
      <c r="D992" s="31" t="s">
        <v>13</v>
      </c>
      <c r="E992" s="31" t="s">
        <v>608</v>
      </c>
      <c r="F992" s="31" t="s">
        <v>29</v>
      </c>
      <c r="G992" s="32">
        <f t="shared" ref="G992" si="372">G993</f>
        <v>5189970</v>
      </c>
      <c r="H992" s="32">
        <v>5189970</v>
      </c>
      <c r="I992" s="19">
        <f t="shared" si="364"/>
        <v>0</v>
      </c>
    </row>
    <row r="993" spans="1:9" s="6" customFormat="1">
      <c r="A993" s="33" t="s">
        <v>30</v>
      </c>
      <c r="B993" s="30" t="s">
        <v>581</v>
      </c>
      <c r="C993" s="31" t="s">
        <v>312</v>
      </c>
      <c r="D993" s="31" t="s">
        <v>13</v>
      </c>
      <c r="E993" s="31" t="s">
        <v>608</v>
      </c>
      <c r="F993" s="31" t="s">
        <v>31</v>
      </c>
      <c r="G993" s="32">
        <v>5189970</v>
      </c>
      <c r="H993" s="32">
        <v>5189970</v>
      </c>
      <c r="I993" s="19">
        <f t="shared" si="364"/>
        <v>0</v>
      </c>
    </row>
    <row r="994" spans="1:9" s="6" customFormat="1">
      <c r="A994" s="29" t="s">
        <v>479</v>
      </c>
      <c r="B994" s="30" t="s">
        <v>581</v>
      </c>
      <c r="C994" s="31" t="s">
        <v>312</v>
      </c>
      <c r="D994" s="31" t="s">
        <v>13</v>
      </c>
      <c r="E994" s="31" t="s">
        <v>608</v>
      </c>
      <c r="F994" s="31" t="s">
        <v>480</v>
      </c>
      <c r="G994" s="32">
        <f t="shared" ref="G994" si="373">G995</f>
        <v>346260000</v>
      </c>
      <c r="H994" s="32">
        <v>346260000</v>
      </c>
      <c r="I994" s="19">
        <f t="shared" si="364"/>
        <v>0</v>
      </c>
    </row>
    <row r="995" spans="1:9" s="6" customFormat="1" ht="25.5">
      <c r="A995" s="33" t="s">
        <v>481</v>
      </c>
      <c r="B995" s="30" t="s">
        <v>581</v>
      </c>
      <c r="C995" s="31" t="s">
        <v>312</v>
      </c>
      <c r="D995" s="31" t="s">
        <v>13</v>
      </c>
      <c r="E995" s="31" t="s">
        <v>608</v>
      </c>
      <c r="F995" s="31" t="s">
        <v>482</v>
      </c>
      <c r="G995" s="32">
        <v>346260000</v>
      </c>
      <c r="H995" s="32">
        <v>346260000</v>
      </c>
      <c r="I995" s="19">
        <f t="shared" si="364"/>
        <v>0</v>
      </c>
    </row>
    <row r="996" spans="1:9" s="6" customFormat="1" ht="25.5">
      <c r="A996" s="29" t="s">
        <v>609</v>
      </c>
      <c r="B996" s="30" t="s">
        <v>581</v>
      </c>
      <c r="C996" s="31" t="s">
        <v>312</v>
      </c>
      <c r="D996" s="31" t="s">
        <v>13</v>
      </c>
      <c r="E996" s="31" t="s">
        <v>610</v>
      </c>
      <c r="F996" s="31" t="s">
        <v>9</v>
      </c>
      <c r="G996" s="32">
        <f t="shared" ref="G996:G997" si="374">G997</f>
        <v>2714600</v>
      </c>
      <c r="H996" s="32">
        <v>2714600</v>
      </c>
      <c r="I996" s="19">
        <f t="shared" si="364"/>
        <v>0</v>
      </c>
    </row>
    <row r="997" spans="1:9" s="6" customFormat="1" ht="25.5">
      <c r="A997" s="44" t="s">
        <v>324</v>
      </c>
      <c r="B997" s="30" t="s">
        <v>581</v>
      </c>
      <c r="C997" s="31" t="s">
        <v>312</v>
      </c>
      <c r="D997" s="31" t="s">
        <v>13</v>
      </c>
      <c r="E997" s="31" t="s">
        <v>610</v>
      </c>
      <c r="F997" s="31" t="s">
        <v>325</v>
      </c>
      <c r="G997" s="32">
        <f t="shared" si="374"/>
        <v>2714600</v>
      </c>
      <c r="H997" s="32">
        <v>2714600</v>
      </c>
      <c r="I997" s="19">
        <f t="shared" si="364"/>
        <v>0</v>
      </c>
    </row>
    <row r="998" spans="1:9" s="6" customFormat="1" ht="25.5">
      <c r="A998" s="58" t="s">
        <v>485</v>
      </c>
      <c r="B998" s="30" t="s">
        <v>581</v>
      </c>
      <c r="C998" s="31" t="s">
        <v>312</v>
      </c>
      <c r="D998" s="31" t="s">
        <v>13</v>
      </c>
      <c r="E998" s="31" t="s">
        <v>610</v>
      </c>
      <c r="F998" s="31" t="s">
        <v>486</v>
      </c>
      <c r="G998" s="32">
        <v>2714600</v>
      </c>
      <c r="H998" s="32">
        <v>2714600</v>
      </c>
      <c r="I998" s="19">
        <f t="shared" si="364"/>
        <v>0</v>
      </c>
    </row>
    <row r="999" spans="1:9" s="6" customFormat="1" ht="25.5">
      <c r="A999" s="56" t="s">
        <v>611</v>
      </c>
      <c r="B999" s="30" t="s">
        <v>581</v>
      </c>
      <c r="C999" s="31" t="s">
        <v>312</v>
      </c>
      <c r="D999" s="31" t="s">
        <v>13</v>
      </c>
      <c r="E999" s="31" t="s">
        <v>612</v>
      </c>
      <c r="F999" s="31" t="s">
        <v>9</v>
      </c>
      <c r="G999" s="32">
        <f t="shared" ref="G999" si="375">G1000</f>
        <v>409990</v>
      </c>
      <c r="H999" s="32">
        <v>409990</v>
      </c>
      <c r="I999" s="19">
        <f t="shared" si="364"/>
        <v>0</v>
      </c>
    </row>
    <row r="1000" spans="1:9" s="6" customFormat="1">
      <c r="A1000" s="57" t="s">
        <v>613</v>
      </c>
      <c r="B1000" s="30" t="s">
        <v>581</v>
      </c>
      <c r="C1000" s="31" t="s">
        <v>312</v>
      </c>
      <c r="D1000" s="31" t="s">
        <v>13</v>
      </c>
      <c r="E1000" s="31" t="s">
        <v>614</v>
      </c>
      <c r="F1000" s="31" t="s">
        <v>9</v>
      </c>
      <c r="G1000" s="32">
        <f t="shared" ref="G1000" si="376">G1001+G1003</f>
        <v>409990</v>
      </c>
      <c r="H1000" s="32">
        <v>409990</v>
      </c>
      <c r="I1000" s="19">
        <f t="shared" si="364"/>
        <v>0</v>
      </c>
    </row>
    <row r="1001" spans="1:9" s="6" customFormat="1" ht="25.5">
      <c r="A1001" s="29" t="s">
        <v>28</v>
      </c>
      <c r="B1001" s="30" t="s">
        <v>581</v>
      </c>
      <c r="C1001" s="31" t="s">
        <v>312</v>
      </c>
      <c r="D1001" s="31" t="s">
        <v>13</v>
      </c>
      <c r="E1001" s="31" t="s">
        <v>614</v>
      </c>
      <c r="F1001" s="31" t="s">
        <v>29</v>
      </c>
      <c r="G1001" s="32">
        <f t="shared" ref="G1001" si="377">G1002</f>
        <v>5390</v>
      </c>
      <c r="H1001" s="32">
        <v>5390</v>
      </c>
      <c r="I1001" s="19">
        <f t="shared" si="364"/>
        <v>0</v>
      </c>
    </row>
    <row r="1002" spans="1:9" s="6" customFormat="1">
      <c r="A1002" s="33" t="s">
        <v>30</v>
      </c>
      <c r="B1002" s="30" t="s">
        <v>581</v>
      </c>
      <c r="C1002" s="31" t="s">
        <v>312</v>
      </c>
      <c r="D1002" s="31" t="s">
        <v>13</v>
      </c>
      <c r="E1002" s="31" t="s">
        <v>614</v>
      </c>
      <c r="F1002" s="31" t="s">
        <v>31</v>
      </c>
      <c r="G1002" s="32">
        <v>5390</v>
      </c>
      <c r="H1002" s="32">
        <v>5390</v>
      </c>
      <c r="I1002" s="19">
        <f t="shared" si="364"/>
        <v>0</v>
      </c>
    </row>
    <row r="1003" spans="1:9" s="6" customFormat="1">
      <c r="A1003" s="29" t="s">
        <v>479</v>
      </c>
      <c r="B1003" s="30" t="s">
        <v>581</v>
      </c>
      <c r="C1003" s="31" t="s">
        <v>312</v>
      </c>
      <c r="D1003" s="31" t="s">
        <v>13</v>
      </c>
      <c r="E1003" s="31" t="s">
        <v>614</v>
      </c>
      <c r="F1003" s="31" t="s">
        <v>480</v>
      </c>
      <c r="G1003" s="32">
        <f t="shared" ref="G1003" si="378">G1004</f>
        <v>404600</v>
      </c>
      <c r="H1003" s="32">
        <v>404600</v>
      </c>
      <c r="I1003" s="19">
        <f t="shared" si="364"/>
        <v>0</v>
      </c>
    </row>
    <row r="1004" spans="1:9" s="6" customFormat="1" ht="25.5">
      <c r="A1004" s="33" t="s">
        <v>481</v>
      </c>
      <c r="B1004" s="30" t="s">
        <v>581</v>
      </c>
      <c r="C1004" s="31" t="s">
        <v>312</v>
      </c>
      <c r="D1004" s="31" t="s">
        <v>13</v>
      </c>
      <c r="E1004" s="31" t="s">
        <v>614</v>
      </c>
      <c r="F1004" s="31" t="s">
        <v>482</v>
      </c>
      <c r="G1004" s="32">
        <v>404600</v>
      </c>
      <c r="H1004" s="32">
        <v>404600</v>
      </c>
      <c r="I1004" s="19">
        <f t="shared" si="364"/>
        <v>0</v>
      </c>
    </row>
    <row r="1005" spans="1:9" s="6" customFormat="1" ht="38.25">
      <c r="A1005" s="29" t="s">
        <v>379</v>
      </c>
      <c r="B1005" s="30" t="s">
        <v>581</v>
      </c>
      <c r="C1005" s="31" t="s">
        <v>312</v>
      </c>
      <c r="D1005" s="31" t="s">
        <v>13</v>
      </c>
      <c r="E1005" s="31" t="s">
        <v>380</v>
      </c>
      <c r="F1005" s="31" t="s">
        <v>9</v>
      </c>
      <c r="G1005" s="32">
        <f>G1006+G1041+G1045+G1049</f>
        <v>19746660</v>
      </c>
      <c r="H1005" s="32">
        <v>19746660</v>
      </c>
      <c r="I1005" s="19">
        <f t="shared" si="364"/>
        <v>0</v>
      </c>
    </row>
    <row r="1006" spans="1:9" s="6" customFormat="1" ht="25.5">
      <c r="A1006" s="56" t="s">
        <v>615</v>
      </c>
      <c r="B1006" s="30" t="s">
        <v>581</v>
      </c>
      <c r="C1006" s="31" t="s">
        <v>312</v>
      </c>
      <c r="D1006" s="31" t="s">
        <v>13</v>
      </c>
      <c r="E1006" s="31" t="s">
        <v>616</v>
      </c>
      <c r="F1006" s="31" t="s">
        <v>9</v>
      </c>
      <c r="G1006" s="32">
        <f>G1007+G1010+G1016+G1019+G1022+G1026+G1032+G1035+G1038+G1013+G1029</f>
        <v>19500660</v>
      </c>
      <c r="H1006" s="32">
        <v>19500660</v>
      </c>
      <c r="I1006" s="19">
        <f t="shared" si="364"/>
        <v>0</v>
      </c>
    </row>
    <row r="1007" spans="1:9" s="6" customFormat="1" ht="38.25">
      <c r="A1007" s="57" t="s">
        <v>617</v>
      </c>
      <c r="B1007" s="30" t="s">
        <v>581</v>
      </c>
      <c r="C1007" s="31" t="s">
        <v>312</v>
      </c>
      <c r="D1007" s="31" t="s">
        <v>13</v>
      </c>
      <c r="E1007" s="31" t="s">
        <v>618</v>
      </c>
      <c r="F1007" s="31" t="s">
        <v>9</v>
      </c>
      <c r="G1007" s="32">
        <f t="shared" ref="G1007:G1008" si="379">G1008</f>
        <v>5040000</v>
      </c>
      <c r="H1007" s="32">
        <v>5040000</v>
      </c>
      <c r="I1007" s="19">
        <f t="shared" si="364"/>
        <v>0</v>
      </c>
    </row>
    <row r="1008" spans="1:9" s="6" customFormat="1">
      <c r="A1008" s="29" t="s">
        <v>479</v>
      </c>
      <c r="B1008" s="30" t="s">
        <v>581</v>
      </c>
      <c r="C1008" s="31" t="s">
        <v>312</v>
      </c>
      <c r="D1008" s="31" t="s">
        <v>13</v>
      </c>
      <c r="E1008" s="31" t="s">
        <v>618</v>
      </c>
      <c r="F1008" s="31" t="s">
        <v>480</v>
      </c>
      <c r="G1008" s="32">
        <f t="shared" si="379"/>
        <v>5040000</v>
      </c>
      <c r="H1008" s="32">
        <v>5040000</v>
      </c>
      <c r="I1008" s="19">
        <f t="shared" si="364"/>
        <v>0</v>
      </c>
    </row>
    <row r="1009" spans="1:9" s="6" customFormat="1" ht="25.5">
      <c r="A1009" s="33" t="s">
        <v>481</v>
      </c>
      <c r="B1009" s="30" t="s">
        <v>581</v>
      </c>
      <c r="C1009" s="31" t="s">
        <v>312</v>
      </c>
      <c r="D1009" s="31" t="s">
        <v>13</v>
      </c>
      <c r="E1009" s="31" t="s">
        <v>618</v>
      </c>
      <c r="F1009" s="31" t="s">
        <v>482</v>
      </c>
      <c r="G1009" s="32">
        <v>5040000</v>
      </c>
      <c r="H1009" s="32">
        <v>5040000</v>
      </c>
      <c r="I1009" s="19">
        <f t="shared" si="364"/>
        <v>0</v>
      </c>
    </row>
    <row r="1010" spans="1:9" s="6" customFormat="1" ht="38.25">
      <c r="A1010" s="57" t="s">
        <v>619</v>
      </c>
      <c r="B1010" s="30" t="s">
        <v>581</v>
      </c>
      <c r="C1010" s="31" t="s">
        <v>312</v>
      </c>
      <c r="D1010" s="31" t="s">
        <v>13</v>
      </c>
      <c r="E1010" s="31" t="s">
        <v>620</v>
      </c>
      <c r="F1010" s="31" t="s">
        <v>9</v>
      </c>
      <c r="G1010" s="32">
        <f t="shared" ref="G1010:G1011" si="380">G1011</f>
        <v>777600</v>
      </c>
      <c r="H1010" s="32">
        <v>777600</v>
      </c>
      <c r="I1010" s="19">
        <f t="shared" si="364"/>
        <v>0</v>
      </c>
    </row>
    <row r="1011" spans="1:9" s="6" customFormat="1">
      <c r="A1011" s="29" t="s">
        <v>479</v>
      </c>
      <c r="B1011" s="30" t="s">
        <v>581</v>
      </c>
      <c r="C1011" s="31" t="s">
        <v>312</v>
      </c>
      <c r="D1011" s="31" t="s">
        <v>13</v>
      </c>
      <c r="E1011" s="31" t="s">
        <v>620</v>
      </c>
      <c r="F1011" s="31" t="s">
        <v>480</v>
      </c>
      <c r="G1011" s="32">
        <f t="shared" si="380"/>
        <v>777600</v>
      </c>
      <c r="H1011" s="32">
        <v>777600</v>
      </c>
      <c r="I1011" s="19">
        <f t="shared" si="364"/>
        <v>0</v>
      </c>
    </row>
    <row r="1012" spans="1:9" s="6" customFormat="1" ht="25.5">
      <c r="A1012" s="33" t="s">
        <v>481</v>
      </c>
      <c r="B1012" s="30" t="s">
        <v>581</v>
      </c>
      <c r="C1012" s="31" t="s">
        <v>312</v>
      </c>
      <c r="D1012" s="31" t="s">
        <v>13</v>
      </c>
      <c r="E1012" s="31" t="s">
        <v>620</v>
      </c>
      <c r="F1012" s="31" t="s">
        <v>482</v>
      </c>
      <c r="G1012" s="32">
        <v>777600</v>
      </c>
      <c r="H1012" s="32">
        <v>777600</v>
      </c>
      <c r="I1012" s="19">
        <f t="shared" si="364"/>
        <v>0</v>
      </c>
    </row>
    <row r="1013" spans="1:9" s="6" customFormat="1" ht="25.5">
      <c r="A1013" s="57" t="s">
        <v>621</v>
      </c>
      <c r="B1013" s="30" t="s">
        <v>581</v>
      </c>
      <c r="C1013" s="31" t="s">
        <v>312</v>
      </c>
      <c r="D1013" s="31" t="s">
        <v>13</v>
      </c>
      <c r="E1013" s="31" t="s">
        <v>622</v>
      </c>
      <c r="F1013" s="31" t="s">
        <v>9</v>
      </c>
      <c r="G1013" s="32">
        <f t="shared" ref="G1013:G1014" si="381">G1014</f>
        <v>1730000</v>
      </c>
      <c r="H1013" s="32">
        <v>1730000</v>
      </c>
      <c r="I1013" s="19">
        <f t="shared" si="364"/>
        <v>0</v>
      </c>
    </row>
    <row r="1014" spans="1:9" s="6" customFormat="1">
      <c r="A1014" s="29" t="s">
        <v>479</v>
      </c>
      <c r="B1014" s="30" t="s">
        <v>581</v>
      </c>
      <c r="C1014" s="31" t="s">
        <v>312</v>
      </c>
      <c r="D1014" s="31" t="s">
        <v>13</v>
      </c>
      <c r="E1014" s="31" t="s">
        <v>622</v>
      </c>
      <c r="F1014" s="31" t="s">
        <v>480</v>
      </c>
      <c r="G1014" s="32">
        <f t="shared" si="381"/>
        <v>1730000</v>
      </c>
      <c r="H1014" s="32">
        <v>1730000</v>
      </c>
      <c r="I1014" s="19">
        <f t="shared" si="364"/>
        <v>0</v>
      </c>
    </row>
    <row r="1015" spans="1:9" s="6" customFormat="1" ht="25.5">
      <c r="A1015" s="33" t="s">
        <v>481</v>
      </c>
      <c r="B1015" s="30" t="s">
        <v>581</v>
      </c>
      <c r="C1015" s="31" t="s">
        <v>312</v>
      </c>
      <c r="D1015" s="31" t="s">
        <v>13</v>
      </c>
      <c r="E1015" s="31" t="s">
        <v>622</v>
      </c>
      <c r="F1015" s="31" t="s">
        <v>482</v>
      </c>
      <c r="G1015" s="32">
        <v>1730000</v>
      </c>
      <c r="H1015" s="32">
        <v>1730000</v>
      </c>
      <c r="I1015" s="19">
        <f t="shared" si="364"/>
        <v>0</v>
      </c>
    </row>
    <row r="1016" spans="1:9" s="6" customFormat="1" ht="25.5">
      <c r="A1016" s="57" t="s">
        <v>623</v>
      </c>
      <c r="B1016" s="30" t="s">
        <v>581</v>
      </c>
      <c r="C1016" s="31" t="s">
        <v>312</v>
      </c>
      <c r="D1016" s="31" t="s">
        <v>13</v>
      </c>
      <c r="E1016" s="31" t="s">
        <v>624</v>
      </c>
      <c r="F1016" s="31" t="s">
        <v>9</v>
      </c>
      <c r="G1016" s="32">
        <f t="shared" ref="G1016" si="382">G1017</f>
        <v>5940000</v>
      </c>
      <c r="H1016" s="32">
        <v>5940000</v>
      </c>
      <c r="I1016" s="19">
        <f t="shared" si="364"/>
        <v>0</v>
      </c>
    </row>
    <row r="1017" spans="1:9" s="6" customFormat="1">
      <c r="A1017" s="29" t="s">
        <v>479</v>
      </c>
      <c r="B1017" s="30" t="s">
        <v>581</v>
      </c>
      <c r="C1017" s="31" t="s">
        <v>312</v>
      </c>
      <c r="D1017" s="31" t="s">
        <v>13</v>
      </c>
      <c r="E1017" s="31" t="s">
        <v>624</v>
      </c>
      <c r="F1017" s="31" t="s">
        <v>480</v>
      </c>
      <c r="G1017" s="32">
        <f>G1018</f>
        <v>5940000</v>
      </c>
      <c r="H1017" s="32">
        <v>5940000</v>
      </c>
      <c r="I1017" s="19">
        <f t="shared" si="364"/>
        <v>0</v>
      </c>
    </row>
    <row r="1018" spans="1:9" s="6" customFormat="1" ht="25.5">
      <c r="A1018" s="33" t="s">
        <v>481</v>
      </c>
      <c r="B1018" s="30" t="s">
        <v>581</v>
      </c>
      <c r="C1018" s="31" t="s">
        <v>312</v>
      </c>
      <c r="D1018" s="31" t="s">
        <v>13</v>
      </c>
      <c r="E1018" s="31" t="s">
        <v>624</v>
      </c>
      <c r="F1018" s="31" t="s">
        <v>482</v>
      </c>
      <c r="G1018" s="32">
        <v>5940000</v>
      </c>
      <c r="H1018" s="32">
        <v>5940000</v>
      </c>
      <c r="I1018" s="19">
        <f t="shared" si="364"/>
        <v>0</v>
      </c>
    </row>
    <row r="1019" spans="1:9" s="6" customFormat="1" ht="25.5">
      <c r="A1019" s="57" t="s">
        <v>625</v>
      </c>
      <c r="B1019" s="30" t="s">
        <v>581</v>
      </c>
      <c r="C1019" s="31" t="s">
        <v>312</v>
      </c>
      <c r="D1019" s="31" t="s">
        <v>13</v>
      </c>
      <c r="E1019" s="31" t="s">
        <v>626</v>
      </c>
      <c r="F1019" s="31" t="s">
        <v>9</v>
      </c>
      <c r="G1019" s="32">
        <f t="shared" ref="G1019:G1020" si="383">G1020</f>
        <v>1137600</v>
      </c>
      <c r="H1019" s="32">
        <v>1137600</v>
      </c>
      <c r="I1019" s="19">
        <f t="shared" si="364"/>
        <v>0</v>
      </c>
    </row>
    <row r="1020" spans="1:9" s="6" customFormat="1">
      <c r="A1020" s="29" t="s">
        <v>479</v>
      </c>
      <c r="B1020" s="30" t="s">
        <v>581</v>
      </c>
      <c r="C1020" s="31" t="s">
        <v>312</v>
      </c>
      <c r="D1020" s="31" t="s">
        <v>13</v>
      </c>
      <c r="E1020" s="31" t="s">
        <v>626</v>
      </c>
      <c r="F1020" s="31" t="s">
        <v>480</v>
      </c>
      <c r="G1020" s="32">
        <f t="shared" si="383"/>
        <v>1137600</v>
      </c>
      <c r="H1020" s="32">
        <v>1137600</v>
      </c>
      <c r="I1020" s="19">
        <f t="shared" si="364"/>
        <v>0</v>
      </c>
    </row>
    <row r="1021" spans="1:9" s="6" customFormat="1" ht="25.5">
      <c r="A1021" s="33" t="s">
        <v>481</v>
      </c>
      <c r="B1021" s="30" t="s">
        <v>581</v>
      </c>
      <c r="C1021" s="31" t="s">
        <v>312</v>
      </c>
      <c r="D1021" s="31" t="s">
        <v>13</v>
      </c>
      <c r="E1021" s="31" t="s">
        <v>626</v>
      </c>
      <c r="F1021" s="31" t="s">
        <v>482</v>
      </c>
      <c r="G1021" s="32">
        <v>1137600</v>
      </c>
      <c r="H1021" s="32">
        <v>1137600</v>
      </c>
      <c r="I1021" s="19">
        <f t="shared" si="364"/>
        <v>0</v>
      </c>
    </row>
    <row r="1022" spans="1:9" s="6" customFormat="1" ht="102">
      <c r="A1022" s="57" t="s">
        <v>627</v>
      </c>
      <c r="B1022" s="30" t="s">
        <v>581</v>
      </c>
      <c r="C1022" s="31" t="s">
        <v>312</v>
      </c>
      <c r="D1022" s="31" t="s">
        <v>13</v>
      </c>
      <c r="E1022" s="31" t="s">
        <v>628</v>
      </c>
      <c r="F1022" s="31" t="s">
        <v>9</v>
      </c>
      <c r="G1022" s="32">
        <f t="shared" ref="G1022:G1023" si="384">G1023</f>
        <v>1025460</v>
      </c>
      <c r="H1022" s="32">
        <v>1025460</v>
      </c>
      <c r="I1022" s="19">
        <f t="shared" si="364"/>
        <v>0</v>
      </c>
    </row>
    <row r="1023" spans="1:9" s="6" customFormat="1">
      <c r="A1023" s="29" t="s">
        <v>479</v>
      </c>
      <c r="B1023" s="30" t="s">
        <v>581</v>
      </c>
      <c r="C1023" s="31" t="s">
        <v>312</v>
      </c>
      <c r="D1023" s="31" t="s">
        <v>13</v>
      </c>
      <c r="E1023" s="31" t="s">
        <v>628</v>
      </c>
      <c r="F1023" s="31" t="s">
        <v>480</v>
      </c>
      <c r="G1023" s="32">
        <f t="shared" si="384"/>
        <v>1025460</v>
      </c>
      <c r="H1023" s="32">
        <v>1025460</v>
      </c>
      <c r="I1023" s="19">
        <f t="shared" si="364"/>
        <v>0</v>
      </c>
    </row>
    <row r="1024" spans="1:9" s="6" customFormat="1" ht="25.5">
      <c r="A1024" s="33" t="s">
        <v>481</v>
      </c>
      <c r="B1024" s="30" t="s">
        <v>581</v>
      </c>
      <c r="C1024" s="31" t="s">
        <v>312</v>
      </c>
      <c r="D1024" s="31" t="s">
        <v>13</v>
      </c>
      <c r="E1024" s="31" t="s">
        <v>628</v>
      </c>
      <c r="F1024" s="31" t="s">
        <v>482</v>
      </c>
      <c r="G1024" s="32">
        <v>1025460</v>
      </c>
      <c r="H1024" s="32">
        <v>1025460</v>
      </c>
      <c r="I1024" s="19">
        <f t="shared" si="364"/>
        <v>0</v>
      </c>
    </row>
    <row r="1025" spans="1:9" s="6" customFormat="1">
      <c r="A1025" s="29"/>
      <c r="B1025" s="30"/>
      <c r="C1025" s="31"/>
      <c r="D1025" s="31"/>
      <c r="E1025" s="31"/>
      <c r="F1025" s="31"/>
      <c r="G1025" s="32"/>
      <c r="H1025" s="32"/>
      <c r="I1025" s="19">
        <f t="shared" si="364"/>
        <v>0</v>
      </c>
    </row>
    <row r="1026" spans="1:9" s="6" customFormat="1" ht="25.5">
      <c r="A1026" s="57" t="s">
        <v>629</v>
      </c>
      <c r="B1026" s="30" t="s">
        <v>581</v>
      </c>
      <c r="C1026" s="31" t="s">
        <v>312</v>
      </c>
      <c r="D1026" s="31" t="s">
        <v>13</v>
      </c>
      <c r="E1026" s="31" t="s">
        <v>630</v>
      </c>
      <c r="F1026" s="31" t="s">
        <v>9</v>
      </c>
      <c r="G1026" s="32">
        <f t="shared" ref="G1026:G1027" si="385">G1027</f>
        <v>576000</v>
      </c>
      <c r="H1026" s="32">
        <v>576000</v>
      </c>
      <c r="I1026" s="19">
        <f t="shared" si="364"/>
        <v>0</v>
      </c>
    </row>
    <row r="1027" spans="1:9" s="6" customFormat="1">
      <c r="A1027" s="29" t="s">
        <v>479</v>
      </c>
      <c r="B1027" s="30" t="s">
        <v>581</v>
      </c>
      <c r="C1027" s="31" t="s">
        <v>312</v>
      </c>
      <c r="D1027" s="31" t="s">
        <v>13</v>
      </c>
      <c r="E1027" s="31" t="s">
        <v>630</v>
      </c>
      <c r="F1027" s="31" t="s">
        <v>480</v>
      </c>
      <c r="G1027" s="32">
        <f t="shared" si="385"/>
        <v>576000</v>
      </c>
      <c r="H1027" s="32">
        <v>576000</v>
      </c>
      <c r="I1027" s="19">
        <f t="shared" si="364"/>
        <v>0</v>
      </c>
    </row>
    <row r="1028" spans="1:9" s="6" customFormat="1" ht="25.5">
      <c r="A1028" s="33" t="s">
        <v>481</v>
      </c>
      <c r="B1028" s="30" t="s">
        <v>581</v>
      </c>
      <c r="C1028" s="31" t="s">
        <v>312</v>
      </c>
      <c r="D1028" s="31" t="s">
        <v>13</v>
      </c>
      <c r="E1028" s="31" t="s">
        <v>630</v>
      </c>
      <c r="F1028" s="31" t="s">
        <v>482</v>
      </c>
      <c r="G1028" s="32">
        <v>576000</v>
      </c>
      <c r="H1028" s="32">
        <v>576000</v>
      </c>
      <c r="I1028" s="19">
        <f t="shared" si="364"/>
        <v>0</v>
      </c>
    </row>
    <row r="1029" spans="1:9" s="6" customFormat="1" ht="51">
      <c r="A1029" s="57" t="s">
        <v>631</v>
      </c>
      <c r="B1029" s="30" t="s">
        <v>581</v>
      </c>
      <c r="C1029" s="31" t="s">
        <v>312</v>
      </c>
      <c r="D1029" s="31" t="s">
        <v>13</v>
      </c>
      <c r="E1029" s="31" t="s">
        <v>632</v>
      </c>
      <c r="F1029" s="31" t="s">
        <v>9</v>
      </c>
      <c r="G1029" s="32">
        <f t="shared" ref="G1029:G1030" si="386">G1030</f>
        <v>300000</v>
      </c>
      <c r="H1029" s="32">
        <v>300000</v>
      </c>
      <c r="I1029" s="19">
        <f t="shared" ref="I1029:I1086" si="387">G1029-H1029</f>
        <v>0</v>
      </c>
    </row>
    <row r="1030" spans="1:9" s="6" customFormat="1">
      <c r="A1030" s="29" t="s">
        <v>479</v>
      </c>
      <c r="B1030" s="30" t="s">
        <v>581</v>
      </c>
      <c r="C1030" s="31" t="s">
        <v>312</v>
      </c>
      <c r="D1030" s="31" t="s">
        <v>13</v>
      </c>
      <c r="E1030" s="31" t="s">
        <v>632</v>
      </c>
      <c r="F1030" s="31" t="s">
        <v>480</v>
      </c>
      <c r="G1030" s="32">
        <f t="shared" si="386"/>
        <v>300000</v>
      </c>
      <c r="H1030" s="32">
        <v>300000</v>
      </c>
      <c r="I1030" s="19">
        <f t="shared" si="387"/>
        <v>0</v>
      </c>
    </row>
    <row r="1031" spans="1:9" s="6" customFormat="1" ht="25.5">
      <c r="A1031" s="33" t="s">
        <v>481</v>
      </c>
      <c r="B1031" s="30" t="s">
        <v>581</v>
      </c>
      <c r="C1031" s="31" t="s">
        <v>312</v>
      </c>
      <c r="D1031" s="31" t="s">
        <v>13</v>
      </c>
      <c r="E1031" s="31" t="s">
        <v>632</v>
      </c>
      <c r="F1031" s="31" t="s">
        <v>482</v>
      </c>
      <c r="G1031" s="32">
        <v>300000</v>
      </c>
      <c r="H1031" s="32">
        <v>300000</v>
      </c>
      <c r="I1031" s="19">
        <f t="shared" si="387"/>
        <v>0</v>
      </c>
    </row>
    <row r="1032" spans="1:9" s="6" customFormat="1" ht="25.5">
      <c r="A1032" s="57" t="s">
        <v>633</v>
      </c>
      <c r="B1032" s="30" t="s">
        <v>581</v>
      </c>
      <c r="C1032" s="31" t="s">
        <v>312</v>
      </c>
      <c r="D1032" s="31" t="s">
        <v>13</v>
      </c>
      <c r="E1032" s="31" t="s">
        <v>634</v>
      </c>
      <c r="F1032" s="31" t="s">
        <v>9</v>
      </c>
      <c r="G1032" s="32">
        <f t="shared" ref="G1032:G1033" si="388">G1033</f>
        <v>1020000</v>
      </c>
      <c r="H1032" s="32">
        <v>1020000</v>
      </c>
      <c r="I1032" s="19">
        <f t="shared" si="387"/>
        <v>0</v>
      </c>
    </row>
    <row r="1033" spans="1:9" s="6" customFormat="1">
      <c r="A1033" s="29" t="s">
        <v>479</v>
      </c>
      <c r="B1033" s="30" t="s">
        <v>581</v>
      </c>
      <c r="C1033" s="31" t="s">
        <v>312</v>
      </c>
      <c r="D1033" s="31" t="s">
        <v>13</v>
      </c>
      <c r="E1033" s="31" t="s">
        <v>634</v>
      </c>
      <c r="F1033" s="31" t="s">
        <v>480</v>
      </c>
      <c r="G1033" s="32">
        <f t="shared" si="388"/>
        <v>1020000</v>
      </c>
      <c r="H1033" s="32">
        <v>1020000</v>
      </c>
      <c r="I1033" s="19">
        <f t="shared" si="387"/>
        <v>0</v>
      </c>
    </row>
    <row r="1034" spans="1:9" s="6" customFormat="1" ht="25.5">
      <c r="A1034" s="33" t="s">
        <v>481</v>
      </c>
      <c r="B1034" s="30" t="s">
        <v>581</v>
      </c>
      <c r="C1034" s="31" t="s">
        <v>312</v>
      </c>
      <c r="D1034" s="31" t="s">
        <v>13</v>
      </c>
      <c r="E1034" s="31" t="s">
        <v>634</v>
      </c>
      <c r="F1034" s="31" t="s">
        <v>482</v>
      </c>
      <c r="G1034" s="32">
        <v>1020000</v>
      </c>
      <c r="H1034" s="32">
        <v>1020000</v>
      </c>
      <c r="I1034" s="19">
        <f t="shared" si="387"/>
        <v>0</v>
      </c>
    </row>
    <row r="1035" spans="1:9" s="59" customFormat="1" ht="25.5">
      <c r="A1035" s="57" t="s">
        <v>635</v>
      </c>
      <c r="B1035" s="30" t="s">
        <v>581</v>
      </c>
      <c r="C1035" s="31" t="s">
        <v>312</v>
      </c>
      <c r="D1035" s="31" t="s">
        <v>13</v>
      </c>
      <c r="E1035" s="31" t="s">
        <v>636</v>
      </c>
      <c r="F1035" s="31" t="s">
        <v>9</v>
      </c>
      <c r="G1035" s="32">
        <f t="shared" ref="G1035:G1036" si="389">G1036</f>
        <v>1854000</v>
      </c>
      <c r="H1035" s="32">
        <v>1854000</v>
      </c>
      <c r="I1035" s="19">
        <f t="shared" si="387"/>
        <v>0</v>
      </c>
    </row>
    <row r="1036" spans="1:9" s="59" customFormat="1">
      <c r="A1036" s="29" t="s">
        <v>479</v>
      </c>
      <c r="B1036" s="30" t="s">
        <v>581</v>
      </c>
      <c r="C1036" s="31" t="s">
        <v>312</v>
      </c>
      <c r="D1036" s="31" t="s">
        <v>13</v>
      </c>
      <c r="E1036" s="31" t="s">
        <v>636</v>
      </c>
      <c r="F1036" s="31" t="s">
        <v>480</v>
      </c>
      <c r="G1036" s="32">
        <f t="shared" si="389"/>
        <v>1854000</v>
      </c>
      <c r="H1036" s="32">
        <v>1854000</v>
      </c>
      <c r="I1036" s="19">
        <f t="shared" si="387"/>
        <v>0</v>
      </c>
    </row>
    <row r="1037" spans="1:9" s="59" customFormat="1" ht="25.5">
      <c r="A1037" s="33" t="s">
        <v>481</v>
      </c>
      <c r="B1037" s="30" t="s">
        <v>581</v>
      </c>
      <c r="C1037" s="31" t="s">
        <v>312</v>
      </c>
      <c r="D1037" s="31" t="s">
        <v>13</v>
      </c>
      <c r="E1037" s="31" t="s">
        <v>636</v>
      </c>
      <c r="F1037" s="31" t="s">
        <v>482</v>
      </c>
      <c r="G1037" s="32">
        <v>1854000</v>
      </c>
      <c r="H1037" s="32">
        <v>1854000</v>
      </c>
      <c r="I1037" s="19">
        <f t="shared" si="387"/>
        <v>0</v>
      </c>
    </row>
    <row r="1038" spans="1:9" s="59" customFormat="1" ht="51">
      <c r="A1038" s="57" t="s">
        <v>637</v>
      </c>
      <c r="B1038" s="30" t="s">
        <v>581</v>
      </c>
      <c r="C1038" s="31" t="s">
        <v>312</v>
      </c>
      <c r="D1038" s="31" t="s">
        <v>13</v>
      </c>
      <c r="E1038" s="31" t="s">
        <v>638</v>
      </c>
      <c r="F1038" s="31" t="s">
        <v>9</v>
      </c>
      <c r="G1038" s="32">
        <f t="shared" ref="G1038" si="390">G1039</f>
        <v>100000</v>
      </c>
      <c r="H1038" s="32">
        <v>100000</v>
      </c>
      <c r="I1038" s="19">
        <f t="shared" si="387"/>
        <v>0</v>
      </c>
    </row>
    <row r="1039" spans="1:9" s="59" customFormat="1">
      <c r="A1039" s="29" t="s">
        <v>479</v>
      </c>
      <c r="B1039" s="30" t="s">
        <v>581</v>
      </c>
      <c r="C1039" s="31" t="s">
        <v>312</v>
      </c>
      <c r="D1039" s="31" t="s">
        <v>13</v>
      </c>
      <c r="E1039" s="31" t="s">
        <v>638</v>
      </c>
      <c r="F1039" s="31" t="s">
        <v>480</v>
      </c>
      <c r="G1039" s="32">
        <v>100000</v>
      </c>
      <c r="H1039" s="32">
        <v>100000</v>
      </c>
      <c r="I1039" s="19">
        <f t="shared" si="387"/>
        <v>0</v>
      </c>
    </row>
    <row r="1040" spans="1:9" s="59" customFormat="1" ht="25.5">
      <c r="A1040" s="33" t="s">
        <v>481</v>
      </c>
      <c r="B1040" s="30" t="s">
        <v>581</v>
      </c>
      <c r="C1040" s="31" t="s">
        <v>312</v>
      </c>
      <c r="D1040" s="31" t="s">
        <v>13</v>
      </c>
      <c r="E1040" s="31" t="s">
        <v>638</v>
      </c>
      <c r="F1040" s="31" t="s">
        <v>482</v>
      </c>
      <c r="G1040" s="32">
        <v>100000</v>
      </c>
      <c r="H1040" s="32">
        <v>100000</v>
      </c>
      <c r="I1040" s="19">
        <f t="shared" si="387"/>
        <v>0</v>
      </c>
    </row>
    <row r="1041" spans="1:9" s="59" customFormat="1" ht="25.5">
      <c r="A1041" s="57" t="s">
        <v>639</v>
      </c>
      <c r="B1041" s="30" t="s">
        <v>581</v>
      </c>
      <c r="C1041" s="31" t="s">
        <v>312</v>
      </c>
      <c r="D1041" s="31" t="s">
        <v>13</v>
      </c>
      <c r="E1041" s="31" t="s">
        <v>640</v>
      </c>
      <c r="F1041" s="31" t="s">
        <v>9</v>
      </c>
      <c r="G1041" s="32">
        <f t="shared" ref="G1041" si="391">G1042</f>
        <v>81000</v>
      </c>
      <c r="H1041" s="32">
        <v>81000</v>
      </c>
      <c r="I1041" s="19">
        <f t="shared" si="387"/>
        <v>0</v>
      </c>
    </row>
    <row r="1042" spans="1:9" s="59" customFormat="1" ht="25.5">
      <c r="A1042" s="42" t="s">
        <v>641</v>
      </c>
      <c r="B1042" s="30" t="s">
        <v>581</v>
      </c>
      <c r="C1042" s="31" t="s">
        <v>312</v>
      </c>
      <c r="D1042" s="31" t="s">
        <v>13</v>
      </c>
      <c r="E1042" s="31" t="s">
        <v>642</v>
      </c>
      <c r="F1042" s="31" t="s">
        <v>9</v>
      </c>
      <c r="G1042" s="32">
        <f t="shared" ref="G1042" si="392">SUM(G1043:G1043)</f>
        <v>81000</v>
      </c>
      <c r="H1042" s="32">
        <v>81000</v>
      </c>
      <c r="I1042" s="19">
        <f t="shared" si="387"/>
        <v>0</v>
      </c>
    </row>
    <row r="1043" spans="1:9" s="59" customFormat="1" ht="25.5">
      <c r="A1043" s="29" t="s">
        <v>324</v>
      </c>
      <c r="B1043" s="30" t="s">
        <v>581</v>
      </c>
      <c r="C1043" s="31" t="s">
        <v>312</v>
      </c>
      <c r="D1043" s="31" t="s">
        <v>13</v>
      </c>
      <c r="E1043" s="31" t="s">
        <v>642</v>
      </c>
      <c r="F1043" s="31" t="s">
        <v>325</v>
      </c>
      <c r="G1043" s="32">
        <f t="shared" ref="G1043" si="393">G1044</f>
        <v>81000</v>
      </c>
      <c r="H1043" s="32">
        <v>81000</v>
      </c>
      <c r="I1043" s="19">
        <f t="shared" si="387"/>
        <v>0</v>
      </c>
    </row>
    <row r="1044" spans="1:9" s="59" customFormat="1" ht="25.5">
      <c r="A1044" s="33" t="s">
        <v>495</v>
      </c>
      <c r="B1044" s="30" t="s">
        <v>581</v>
      </c>
      <c r="C1044" s="31" t="s">
        <v>312</v>
      </c>
      <c r="D1044" s="31" t="s">
        <v>13</v>
      </c>
      <c r="E1044" s="31" t="s">
        <v>642</v>
      </c>
      <c r="F1044" s="31" t="s">
        <v>496</v>
      </c>
      <c r="G1044" s="32">
        <v>81000</v>
      </c>
      <c r="H1044" s="32">
        <v>81000</v>
      </c>
      <c r="I1044" s="19">
        <f t="shared" si="387"/>
        <v>0</v>
      </c>
    </row>
    <row r="1045" spans="1:9" s="59" customFormat="1" ht="25.5">
      <c r="A1045" s="57" t="s">
        <v>643</v>
      </c>
      <c r="B1045" s="30" t="s">
        <v>581</v>
      </c>
      <c r="C1045" s="31" t="s">
        <v>312</v>
      </c>
      <c r="D1045" s="31" t="s">
        <v>13</v>
      </c>
      <c r="E1045" s="31" t="s">
        <v>644</v>
      </c>
      <c r="F1045" s="31" t="s">
        <v>9</v>
      </c>
      <c r="G1045" s="32">
        <f t="shared" ref="G1045:G1047" si="394">G1046</f>
        <v>25000</v>
      </c>
      <c r="H1045" s="32">
        <v>25000</v>
      </c>
      <c r="I1045" s="19">
        <f t="shared" si="387"/>
        <v>0</v>
      </c>
    </row>
    <row r="1046" spans="1:9" s="59" customFormat="1" ht="38.25">
      <c r="A1046" s="42" t="s">
        <v>645</v>
      </c>
      <c r="B1046" s="30" t="s">
        <v>581</v>
      </c>
      <c r="C1046" s="31" t="s">
        <v>312</v>
      </c>
      <c r="D1046" s="31" t="s">
        <v>13</v>
      </c>
      <c r="E1046" s="31" t="s">
        <v>646</v>
      </c>
      <c r="F1046" s="31" t="s">
        <v>9</v>
      </c>
      <c r="G1046" s="32">
        <f t="shared" si="394"/>
        <v>25000</v>
      </c>
      <c r="H1046" s="32">
        <v>25000</v>
      </c>
      <c r="I1046" s="19">
        <f t="shared" si="387"/>
        <v>0</v>
      </c>
    </row>
    <row r="1047" spans="1:9" s="59" customFormat="1" ht="25.5">
      <c r="A1047" s="29" t="s">
        <v>28</v>
      </c>
      <c r="B1047" s="30" t="s">
        <v>581</v>
      </c>
      <c r="C1047" s="31" t="s">
        <v>312</v>
      </c>
      <c r="D1047" s="31" t="s">
        <v>13</v>
      </c>
      <c r="E1047" s="31" t="s">
        <v>646</v>
      </c>
      <c r="F1047" s="31" t="s">
        <v>29</v>
      </c>
      <c r="G1047" s="32">
        <f t="shared" si="394"/>
        <v>25000</v>
      </c>
      <c r="H1047" s="32">
        <v>25000</v>
      </c>
      <c r="I1047" s="19">
        <f t="shared" si="387"/>
        <v>0</v>
      </c>
    </row>
    <row r="1048" spans="1:9" s="59" customFormat="1">
      <c r="A1048" s="33" t="s">
        <v>30</v>
      </c>
      <c r="B1048" s="30" t="s">
        <v>581</v>
      </c>
      <c r="C1048" s="31" t="s">
        <v>312</v>
      </c>
      <c r="D1048" s="31" t="s">
        <v>13</v>
      </c>
      <c r="E1048" s="31" t="s">
        <v>646</v>
      </c>
      <c r="F1048" s="31" t="s">
        <v>31</v>
      </c>
      <c r="G1048" s="32">
        <v>25000</v>
      </c>
      <c r="H1048" s="32">
        <v>25000</v>
      </c>
      <c r="I1048" s="19">
        <f t="shared" si="387"/>
        <v>0</v>
      </c>
    </row>
    <row r="1049" spans="1:9" s="59" customFormat="1" ht="25.5">
      <c r="A1049" s="29" t="s">
        <v>647</v>
      </c>
      <c r="B1049" s="30" t="s">
        <v>581</v>
      </c>
      <c r="C1049" s="31" t="s">
        <v>312</v>
      </c>
      <c r="D1049" s="31" t="s">
        <v>13</v>
      </c>
      <c r="E1049" s="31" t="s">
        <v>648</v>
      </c>
      <c r="F1049" s="31" t="s">
        <v>9</v>
      </c>
      <c r="G1049" s="32">
        <f t="shared" ref="G1049:G1051" si="395">G1050</f>
        <v>140000</v>
      </c>
      <c r="H1049" s="32">
        <v>140000</v>
      </c>
      <c r="I1049" s="19">
        <f t="shared" si="387"/>
        <v>0</v>
      </c>
    </row>
    <row r="1050" spans="1:9" s="59" customFormat="1" ht="25.5">
      <c r="A1050" s="42" t="s">
        <v>649</v>
      </c>
      <c r="B1050" s="30" t="s">
        <v>581</v>
      </c>
      <c r="C1050" s="31" t="s">
        <v>312</v>
      </c>
      <c r="D1050" s="31" t="s">
        <v>13</v>
      </c>
      <c r="E1050" s="31" t="s">
        <v>650</v>
      </c>
      <c r="F1050" s="31" t="s">
        <v>9</v>
      </c>
      <c r="G1050" s="32">
        <f t="shared" si="395"/>
        <v>140000</v>
      </c>
      <c r="H1050" s="32">
        <v>140000</v>
      </c>
      <c r="I1050" s="19">
        <f t="shared" si="387"/>
        <v>0</v>
      </c>
    </row>
    <row r="1051" spans="1:9" s="59" customFormat="1" ht="25.5">
      <c r="A1051" s="29" t="s">
        <v>28</v>
      </c>
      <c r="B1051" s="30" t="s">
        <v>581</v>
      </c>
      <c r="C1051" s="31" t="s">
        <v>312</v>
      </c>
      <c r="D1051" s="31" t="s">
        <v>13</v>
      </c>
      <c r="E1051" s="31" t="s">
        <v>650</v>
      </c>
      <c r="F1051" s="31" t="s">
        <v>29</v>
      </c>
      <c r="G1051" s="32">
        <f t="shared" si="395"/>
        <v>140000</v>
      </c>
      <c r="H1051" s="32">
        <v>140000</v>
      </c>
      <c r="I1051" s="19">
        <f t="shared" si="387"/>
        <v>0</v>
      </c>
    </row>
    <row r="1052" spans="1:9" s="59" customFormat="1">
      <c r="A1052" s="33" t="s">
        <v>30</v>
      </c>
      <c r="B1052" s="30" t="s">
        <v>581</v>
      </c>
      <c r="C1052" s="31" t="s">
        <v>312</v>
      </c>
      <c r="D1052" s="31" t="s">
        <v>13</v>
      </c>
      <c r="E1052" s="31" t="s">
        <v>650</v>
      </c>
      <c r="F1052" s="31" t="s">
        <v>31</v>
      </c>
      <c r="G1052" s="32">
        <v>140000</v>
      </c>
      <c r="H1052" s="32">
        <v>140000</v>
      </c>
      <c r="I1052" s="19">
        <f t="shared" si="387"/>
        <v>0</v>
      </c>
    </row>
    <row r="1053" spans="1:9" s="59" customFormat="1">
      <c r="A1053" s="42" t="s">
        <v>651</v>
      </c>
      <c r="B1053" s="30" t="s">
        <v>581</v>
      </c>
      <c r="C1053" s="31" t="s">
        <v>312</v>
      </c>
      <c r="D1053" s="31" t="s">
        <v>13</v>
      </c>
      <c r="E1053" s="31" t="s">
        <v>652</v>
      </c>
      <c r="F1053" s="31" t="s">
        <v>9</v>
      </c>
      <c r="G1053" s="32">
        <f t="shared" ref="G1053:G1056" si="396">G1054</f>
        <v>2608500</v>
      </c>
      <c r="H1053" s="32">
        <v>2608500</v>
      </c>
      <c r="I1053" s="19">
        <f t="shared" si="387"/>
        <v>0</v>
      </c>
    </row>
    <row r="1054" spans="1:9" s="59" customFormat="1" ht="38.25">
      <c r="A1054" s="55" t="s">
        <v>653</v>
      </c>
      <c r="B1054" s="30" t="s">
        <v>581</v>
      </c>
      <c r="C1054" s="31" t="s">
        <v>312</v>
      </c>
      <c r="D1054" s="31" t="s">
        <v>13</v>
      </c>
      <c r="E1054" s="31" t="s">
        <v>654</v>
      </c>
      <c r="F1054" s="31" t="s">
        <v>9</v>
      </c>
      <c r="G1054" s="32">
        <f t="shared" si="396"/>
        <v>2608500</v>
      </c>
      <c r="H1054" s="32">
        <v>2608500</v>
      </c>
      <c r="I1054" s="19">
        <f t="shared" si="387"/>
        <v>0</v>
      </c>
    </row>
    <row r="1055" spans="1:9" s="59" customFormat="1" ht="38.25">
      <c r="A1055" s="42" t="s">
        <v>655</v>
      </c>
      <c r="B1055" s="30" t="s">
        <v>581</v>
      </c>
      <c r="C1055" s="31" t="s">
        <v>312</v>
      </c>
      <c r="D1055" s="31" t="s">
        <v>13</v>
      </c>
      <c r="E1055" s="31" t="s">
        <v>656</v>
      </c>
      <c r="F1055" s="31" t="s">
        <v>9</v>
      </c>
      <c r="G1055" s="32">
        <f t="shared" si="396"/>
        <v>2608500</v>
      </c>
      <c r="H1055" s="32">
        <v>2608500</v>
      </c>
      <c r="I1055" s="19">
        <f t="shared" si="387"/>
        <v>0</v>
      </c>
    </row>
    <row r="1056" spans="1:9" s="59" customFormat="1" ht="25.5">
      <c r="A1056" s="29" t="s">
        <v>324</v>
      </c>
      <c r="B1056" s="30" t="s">
        <v>581</v>
      </c>
      <c r="C1056" s="31" t="s">
        <v>312</v>
      </c>
      <c r="D1056" s="31" t="s">
        <v>13</v>
      </c>
      <c r="E1056" s="31" t="s">
        <v>656</v>
      </c>
      <c r="F1056" s="31" t="s">
        <v>325</v>
      </c>
      <c r="G1056" s="32">
        <f t="shared" si="396"/>
        <v>2608500</v>
      </c>
      <c r="H1056" s="32">
        <v>2608500</v>
      </c>
      <c r="I1056" s="19">
        <f t="shared" si="387"/>
        <v>0</v>
      </c>
    </row>
    <row r="1057" spans="1:9" s="59" customFormat="1" ht="25.5">
      <c r="A1057" s="33" t="s">
        <v>495</v>
      </c>
      <c r="B1057" s="30" t="s">
        <v>581</v>
      </c>
      <c r="C1057" s="31" t="s">
        <v>312</v>
      </c>
      <c r="D1057" s="31" t="s">
        <v>13</v>
      </c>
      <c r="E1057" s="31" t="s">
        <v>656</v>
      </c>
      <c r="F1057" s="31" t="s">
        <v>496</v>
      </c>
      <c r="G1057" s="32">
        <v>2608500</v>
      </c>
      <c r="H1057" s="32">
        <v>2608500</v>
      </c>
      <c r="I1057" s="19">
        <f t="shared" si="387"/>
        <v>0</v>
      </c>
    </row>
    <row r="1058" spans="1:9" s="60" customFormat="1">
      <c r="A1058" s="25" t="s">
        <v>476</v>
      </c>
      <c r="B1058" s="26" t="s">
        <v>581</v>
      </c>
      <c r="C1058" s="27" t="s">
        <v>312</v>
      </c>
      <c r="D1058" s="27" t="s">
        <v>79</v>
      </c>
      <c r="E1058" s="27" t="s">
        <v>8</v>
      </c>
      <c r="F1058" s="27" t="s">
        <v>9</v>
      </c>
      <c r="G1058" s="28">
        <f t="shared" ref="G1058:G1059" si="397">G1059</f>
        <v>500643120</v>
      </c>
      <c r="H1058" s="28">
        <v>500643120</v>
      </c>
      <c r="I1058" s="19">
        <f t="shared" si="387"/>
        <v>0</v>
      </c>
    </row>
    <row r="1059" spans="1:9" s="60" customFormat="1" ht="25.5">
      <c r="A1059" s="42" t="s">
        <v>377</v>
      </c>
      <c r="B1059" s="30" t="s">
        <v>581</v>
      </c>
      <c r="C1059" s="31" t="s">
        <v>312</v>
      </c>
      <c r="D1059" s="31" t="s">
        <v>79</v>
      </c>
      <c r="E1059" s="31" t="s">
        <v>378</v>
      </c>
      <c r="F1059" s="31" t="s">
        <v>9</v>
      </c>
      <c r="G1059" s="32">
        <f t="shared" si="397"/>
        <v>500643120</v>
      </c>
      <c r="H1059" s="32">
        <v>500643120</v>
      </c>
      <c r="I1059" s="19">
        <f t="shared" si="387"/>
        <v>0</v>
      </c>
    </row>
    <row r="1060" spans="1:9" s="60" customFormat="1" ht="38.25">
      <c r="A1060" s="55" t="s">
        <v>582</v>
      </c>
      <c r="B1060" s="30" t="s">
        <v>581</v>
      </c>
      <c r="C1060" s="31" t="s">
        <v>312</v>
      </c>
      <c r="D1060" s="31" t="s">
        <v>79</v>
      </c>
      <c r="E1060" s="31" t="s">
        <v>583</v>
      </c>
      <c r="F1060" s="31" t="s">
        <v>9</v>
      </c>
      <c r="G1060" s="32">
        <f>G1061+G1086</f>
        <v>500643120</v>
      </c>
      <c r="H1060" s="32">
        <v>500643120</v>
      </c>
      <c r="I1060" s="19">
        <f t="shared" si="387"/>
        <v>0</v>
      </c>
    </row>
    <row r="1061" spans="1:9" s="6" customFormat="1" ht="25.5">
      <c r="A1061" s="56" t="s">
        <v>611</v>
      </c>
      <c r="B1061" s="30" t="s">
        <v>581</v>
      </c>
      <c r="C1061" s="31" t="s">
        <v>312</v>
      </c>
      <c r="D1061" s="31" t="s">
        <v>79</v>
      </c>
      <c r="E1061" s="31" t="s">
        <v>612</v>
      </c>
      <c r="F1061" s="31" t="s">
        <v>9</v>
      </c>
      <c r="G1061" s="32">
        <f t="shared" ref="G1061" si="398">G1070+G1062+G1067+G1078+G1083+G1073</f>
        <v>380079680</v>
      </c>
      <c r="H1061" s="32">
        <v>380079680</v>
      </c>
      <c r="I1061" s="19">
        <f t="shared" si="387"/>
        <v>0</v>
      </c>
    </row>
    <row r="1062" spans="1:9" s="6" customFormat="1" ht="63.75">
      <c r="A1062" s="57" t="s">
        <v>657</v>
      </c>
      <c r="B1062" s="30" t="s">
        <v>581</v>
      </c>
      <c r="C1062" s="31" t="s">
        <v>312</v>
      </c>
      <c r="D1062" s="31" t="s">
        <v>79</v>
      </c>
      <c r="E1062" s="31" t="s">
        <v>658</v>
      </c>
      <c r="F1062" s="31" t="s">
        <v>9</v>
      </c>
      <c r="G1062" s="32">
        <f t="shared" ref="G1062" si="399">G1065+G1063</f>
        <v>185010180</v>
      </c>
      <c r="H1062" s="32">
        <v>185010180</v>
      </c>
      <c r="I1062" s="19">
        <f t="shared" si="387"/>
        <v>0</v>
      </c>
    </row>
    <row r="1063" spans="1:9" s="6" customFormat="1" ht="25.5">
      <c r="A1063" s="29" t="s">
        <v>28</v>
      </c>
      <c r="B1063" s="30" t="s">
        <v>581</v>
      </c>
      <c r="C1063" s="31" t="s">
        <v>312</v>
      </c>
      <c r="D1063" s="31" t="s">
        <v>79</v>
      </c>
      <c r="E1063" s="31" t="s">
        <v>658</v>
      </c>
      <c r="F1063" s="31" t="s">
        <v>29</v>
      </c>
      <c r="G1063" s="32">
        <f t="shared" ref="G1063" si="400">G1064</f>
        <v>2285180</v>
      </c>
      <c r="H1063" s="32">
        <v>2285180</v>
      </c>
      <c r="I1063" s="19">
        <f t="shared" si="387"/>
        <v>0</v>
      </c>
    </row>
    <row r="1064" spans="1:9" s="6" customFormat="1">
      <c r="A1064" s="33" t="s">
        <v>30</v>
      </c>
      <c r="B1064" s="30" t="s">
        <v>581</v>
      </c>
      <c r="C1064" s="31" t="s">
        <v>312</v>
      </c>
      <c r="D1064" s="31" t="s">
        <v>79</v>
      </c>
      <c r="E1064" s="31" t="s">
        <v>658</v>
      </c>
      <c r="F1064" s="31" t="s">
        <v>31</v>
      </c>
      <c r="G1064" s="32">
        <v>2285180</v>
      </c>
      <c r="H1064" s="32">
        <v>2285180</v>
      </c>
      <c r="I1064" s="19">
        <f t="shared" si="387"/>
        <v>0</v>
      </c>
    </row>
    <row r="1065" spans="1:9" s="6" customFormat="1">
      <c r="A1065" s="29" t="s">
        <v>479</v>
      </c>
      <c r="B1065" s="30" t="s">
        <v>581</v>
      </c>
      <c r="C1065" s="31" t="s">
        <v>312</v>
      </c>
      <c r="D1065" s="31" t="s">
        <v>79</v>
      </c>
      <c r="E1065" s="31" t="s">
        <v>658</v>
      </c>
      <c r="F1065" s="31" t="s">
        <v>480</v>
      </c>
      <c r="G1065" s="32">
        <f t="shared" ref="G1065" si="401">G1066</f>
        <v>182725000</v>
      </c>
      <c r="H1065" s="32">
        <v>182725000</v>
      </c>
      <c r="I1065" s="19">
        <f t="shared" si="387"/>
        <v>0</v>
      </c>
    </row>
    <row r="1066" spans="1:9" s="6" customFormat="1" ht="25.5">
      <c r="A1066" s="33" t="s">
        <v>481</v>
      </c>
      <c r="B1066" s="30" t="s">
        <v>581</v>
      </c>
      <c r="C1066" s="31" t="s">
        <v>312</v>
      </c>
      <c r="D1066" s="31" t="s">
        <v>79</v>
      </c>
      <c r="E1066" s="31" t="s">
        <v>658</v>
      </c>
      <c r="F1066" s="31" t="s">
        <v>482</v>
      </c>
      <c r="G1066" s="32">
        <v>182725000</v>
      </c>
      <c r="H1066" s="32">
        <v>182725000</v>
      </c>
      <c r="I1066" s="19">
        <f t="shared" si="387"/>
        <v>0</v>
      </c>
    </row>
    <row r="1067" spans="1:9" s="6" customFormat="1" ht="38.25">
      <c r="A1067" s="57" t="s">
        <v>659</v>
      </c>
      <c r="B1067" s="30" t="s">
        <v>581</v>
      </c>
      <c r="C1067" s="31" t="s">
        <v>312</v>
      </c>
      <c r="D1067" s="31" t="s">
        <v>79</v>
      </c>
      <c r="E1067" s="31" t="s">
        <v>660</v>
      </c>
      <c r="F1067" s="31" t="s">
        <v>9</v>
      </c>
      <c r="G1067" s="32">
        <f t="shared" ref="G1067:G1068" si="402">G1068</f>
        <v>1134350</v>
      </c>
      <c r="H1067" s="32">
        <v>1134350</v>
      </c>
      <c r="I1067" s="19">
        <f t="shared" si="387"/>
        <v>0</v>
      </c>
    </row>
    <row r="1068" spans="1:9" s="6" customFormat="1">
      <c r="A1068" s="29" t="s">
        <v>479</v>
      </c>
      <c r="B1068" s="30" t="s">
        <v>581</v>
      </c>
      <c r="C1068" s="31" t="s">
        <v>312</v>
      </c>
      <c r="D1068" s="31" t="s">
        <v>79</v>
      </c>
      <c r="E1068" s="31" t="s">
        <v>660</v>
      </c>
      <c r="F1068" s="31" t="s">
        <v>480</v>
      </c>
      <c r="G1068" s="32">
        <f t="shared" si="402"/>
        <v>1134350</v>
      </c>
      <c r="H1068" s="32">
        <v>1134350</v>
      </c>
      <c r="I1068" s="19">
        <f t="shared" si="387"/>
        <v>0</v>
      </c>
    </row>
    <row r="1069" spans="1:9" s="6" customFormat="1" ht="25.5">
      <c r="A1069" s="33" t="s">
        <v>481</v>
      </c>
      <c r="B1069" s="30" t="s">
        <v>581</v>
      </c>
      <c r="C1069" s="31" t="s">
        <v>312</v>
      </c>
      <c r="D1069" s="31" t="s">
        <v>79</v>
      </c>
      <c r="E1069" s="31" t="s">
        <v>660</v>
      </c>
      <c r="F1069" s="31" t="s">
        <v>482</v>
      </c>
      <c r="G1069" s="32">
        <v>1134350</v>
      </c>
      <c r="H1069" s="32">
        <v>1134350</v>
      </c>
      <c r="I1069" s="19">
        <f t="shared" si="387"/>
        <v>0</v>
      </c>
    </row>
    <row r="1070" spans="1:9" s="6" customFormat="1">
      <c r="A1070" s="57" t="s">
        <v>661</v>
      </c>
      <c r="B1070" s="30" t="s">
        <v>581</v>
      </c>
      <c r="C1070" s="31" t="s">
        <v>312</v>
      </c>
      <c r="D1070" s="31" t="s">
        <v>79</v>
      </c>
      <c r="E1070" s="31" t="s">
        <v>662</v>
      </c>
      <c r="F1070" s="31" t="s">
        <v>9</v>
      </c>
      <c r="G1070" s="32">
        <f t="shared" ref="G1070:G1071" si="403">G1071</f>
        <v>127125850</v>
      </c>
      <c r="H1070" s="32">
        <v>127125850</v>
      </c>
      <c r="I1070" s="19">
        <f t="shared" si="387"/>
        <v>0</v>
      </c>
    </row>
    <row r="1071" spans="1:9" s="6" customFormat="1">
      <c r="A1071" s="29" t="s">
        <v>479</v>
      </c>
      <c r="B1071" s="30" t="s">
        <v>581</v>
      </c>
      <c r="C1071" s="31" t="s">
        <v>312</v>
      </c>
      <c r="D1071" s="31" t="s">
        <v>79</v>
      </c>
      <c r="E1071" s="31" t="s">
        <v>662</v>
      </c>
      <c r="F1071" s="31" t="s">
        <v>480</v>
      </c>
      <c r="G1071" s="32">
        <f t="shared" si="403"/>
        <v>127125850</v>
      </c>
      <c r="H1071" s="32">
        <v>127125850</v>
      </c>
      <c r="I1071" s="19">
        <f t="shared" si="387"/>
        <v>0</v>
      </c>
    </row>
    <row r="1072" spans="1:9" s="6" customFormat="1" ht="25.5">
      <c r="A1072" s="33" t="s">
        <v>481</v>
      </c>
      <c r="B1072" s="30" t="s">
        <v>581</v>
      </c>
      <c r="C1072" s="31" t="s">
        <v>312</v>
      </c>
      <c r="D1072" s="31" t="s">
        <v>79</v>
      </c>
      <c r="E1072" s="31" t="s">
        <v>662</v>
      </c>
      <c r="F1072" s="31" t="s">
        <v>482</v>
      </c>
      <c r="G1072" s="32">
        <v>127125850</v>
      </c>
      <c r="H1072" s="32">
        <v>127125850</v>
      </c>
      <c r="I1072" s="19">
        <f t="shared" si="387"/>
        <v>0</v>
      </c>
    </row>
    <row r="1073" spans="1:9" s="6" customFormat="1" ht="25.5">
      <c r="A1073" s="57" t="s">
        <v>663</v>
      </c>
      <c r="B1073" s="30" t="s">
        <v>581</v>
      </c>
      <c r="C1073" s="31" t="s">
        <v>312</v>
      </c>
      <c r="D1073" s="31" t="s">
        <v>79</v>
      </c>
      <c r="E1073" s="31" t="s">
        <v>664</v>
      </c>
      <c r="F1073" s="31" t="s">
        <v>9</v>
      </c>
      <c r="G1073" s="32">
        <f t="shared" ref="G1073" si="404">G1074+G1076</f>
        <v>50687520</v>
      </c>
      <c r="H1073" s="32">
        <v>50687520</v>
      </c>
      <c r="I1073" s="19">
        <f t="shared" si="387"/>
        <v>0</v>
      </c>
    </row>
    <row r="1074" spans="1:9" s="6" customFormat="1" ht="25.5">
      <c r="A1074" s="29" t="s">
        <v>28</v>
      </c>
      <c r="B1074" s="30" t="s">
        <v>581</v>
      </c>
      <c r="C1074" s="31" t="s">
        <v>312</v>
      </c>
      <c r="D1074" s="31" t="s">
        <v>79</v>
      </c>
      <c r="E1074" s="31" t="s">
        <v>664</v>
      </c>
      <c r="F1074" s="31" t="s">
        <v>29</v>
      </c>
      <c r="G1074" s="32">
        <f t="shared" ref="G1074" si="405">G1075</f>
        <v>627520</v>
      </c>
      <c r="H1074" s="32">
        <v>627520</v>
      </c>
      <c r="I1074" s="19">
        <f t="shared" si="387"/>
        <v>0</v>
      </c>
    </row>
    <row r="1075" spans="1:9" s="6" customFormat="1">
      <c r="A1075" s="33" t="s">
        <v>30</v>
      </c>
      <c r="B1075" s="30" t="s">
        <v>581</v>
      </c>
      <c r="C1075" s="31" t="s">
        <v>312</v>
      </c>
      <c r="D1075" s="31" t="s">
        <v>79</v>
      </c>
      <c r="E1075" s="31" t="s">
        <v>664</v>
      </c>
      <c r="F1075" s="31" t="s">
        <v>31</v>
      </c>
      <c r="G1075" s="32">
        <v>627520</v>
      </c>
      <c r="H1075" s="32">
        <v>627520</v>
      </c>
      <c r="I1075" s="19">
        <f t="shared" si="387"/>
        <v>0</v>
      </c>
    </row>
    <row r="1076" spans="1:9" s="6" customFormat="1">
      <c r="A1076" s="29" t="s">
        <v>479</v>
      </c>
      <c r="B1076" s="30" t="s">
        <v>581</v>
      </c>
      <c r="C1076" s="31" t="s">
        <v>312</v>
      </c>
      <c r="D1076" s="31" t="s">
        <v>79</v>
      </c>
      <c r="E1076" s="31" t="s">
        <v>664</v>
      </c>
      <c r="F1076" s="31" t="s">
        <v>480</v>
      </c>
      <c r="G1076" s="32">
        <f t="shared" ref="G1076" si="406">G1077</f>
        <v>50060000</v>
      </c>
      <c r="H1076" s="32">
        <v>50060000</v>
      </c>
      <c r="I1076" s="19">
        <f t="shared" si="387"/>
        <v>0</v>
      </c>
    </row>
    <row r="1077" spans="1:9" s="6" customFormat="1" ht="25.5">
      <c r="A1077" s="33" t="s">
        <v>481</v>
      </c>
      <c r="B1077" s="30" t="s">
        <v>581</v>
      </c>
      <c r="C1077" s="31" t="s">
        <v>312</v>
      </c>
      <c r="D1077" s="31" t="s">
        <v>79</v>
      </c>
      <c r="E1077" s="31" t="s">
        <v>664</v>
      </c>
      <c r="F1077" s="31" t="s">
        <v>482</v>
      </c>
      <c r="G1077" s="32">
        <v>50060000</v>
      </c>
      <c r="H1077" s="32">
        <v>50060000</v>
      </c>
      <c r="I1077" s="19">
        <f t="shared" si="387"/>
        <v>0</v>
      </c>
    </row>
    <row r="1078" spans="1:9" s="6" customFormat="1" ht="63.75">
      <c r="A1078" s="57" t="s">
        <v>665</v>
      </c>
      <c r="B1078" s="30" t="s">
        <v>581</v>
      </c>
      <c r="C1078" s="31" t="s">
        <v>312</v>
      </c>
      <c r="D1078" s="31" t="s">
        <v>79</v>
      </c>
      <c r="E1078" s="31" t="s">
        <v>666</v>
      </c>
      <c r="F1078" s="31" t="s">
        <v>9</v>
      </c>
      <c r="G1078" s="32">
        <f t="shared" ref="G1078" si="407">G1081+G1079</f>
        <v>4047780</v>
      </c>
      <c r="H1078" s="32">
        <v>4047780</v>
      </c>
      <c r="I1078" s="19">
        <f t="shared" si="387"/>
        <v>0</v>
      </c>
    </row>
    <row r="1079" spans="1:9" s="6" customFormat="1" ht="25.5">
      <c r="A1079" s="29" t="s">
        <v>28</v>
      </c>
      <c r="B1079" s="30" t="s">
        <v>581</v>
      </c>
      <c r="C1079" s="31" t="s">
        <v>312</v>
      </c>
      <c r="D1079" s="31" t="s">
        <v>79</v>
      </c>
      <c r="E1079" s="31" t="s">
        <v>666</v>
      </c>
      <c r="F1079" s="31" t="s">
        <v>29</v>
      </c>
      <c r="G1079" s="32">
        <f t="shared" ref="G1079" si="408">G1080</f>
        <v>53780</v>
      </c>
      <c r="H1079" s="32">
        <v>53780</v>
      </c>
      <c r="I1079" s="19">
        <f t="shared" si="387"/>
        <v>0</v>
      </c>
    </row>
    <row r="1080" spans="1:9" s="6" customFormat="1">
      <c r="A1080" s="33" t="s">
        <v>30</v>
      </c>
      <c r="B1080" s="30" t="s">
        <v>581</v>
      </c>
      <c r="C1080" s="31" t="s">
        <v>312</v>
      </c>
      <c r="D1080" s="31" t="s">
        <v>79</v>
      </c>
      <c r="E1080" s="31" t="s">
        <v>666</v>
      </c>
      <c r="F1080" s="31" t="s">
        <v>31</v>
      </c>
      <c r="G1080" s="32">
        <v>53780</v>
      </c>
      <c r="H1080" s="32">
        <v>53780</v>
      </c>
      <c r="I1080" s="19">
        <f t="shared" si="387"/>
        <v>0</v>
      </c>
    </row>
    <row r="1081" spans="1:9" s="6" customFormat="1">
      <c r="A1081" s="29" t="s">
        <v>479</v>
      </c>
      <c r="B1081" s="30" t="s">
        <v>581</v>
      </c>
      <c r="C1081" s="31" t="s">
        <v>312</v>
      </c>
      <c r="D1081" s="31" t="s">
        <v>79</v>
      </c>
      <c r="E1081" s="31" t="s">
        <v>666</v>
      </c>
      <c r="F1081" s="31" t="s">
        <v>480</v>
      </c>
      <c r="G1081" s="32">
        <f t="shared" ref="G1081" si="409">G1082</f>
        <v>3994000</v>
      </c>
      <c r="H1081" s="32">
        <v>3994000</v>
      </c>
      <c r="I1081" s="19">
        <f t="shared" si="387"/>
        <v>0</v>
      </c>
    </row>
    <row r="1082" spans="1:9" s="6" customFormat="1" ht="25.5">
      <c r="A1082" s="33" t="s">
        <v>481</v>
      </c>
      <c r="B1082" s="30" t="s">
        <v>581</v>
      </c>
      <c r="C1082" s="31" t="s">
        <v>312</v>
      </c>
      <c r="D1082" s="31" t="s">
        <v>79</v>
      </c>
      <c r="E1082" s="31" t="s">
        <v>666</v>
      </c>
      <c r="F1082" s="31" t="s">
        <v>482</v>
      </c>
      <c r="G1082" s="32">
        <v>3994000</v>
      </c>
      <c r="H1082" s="32">
        <v>3994000</v>
      </c>
      <c r="I1082" s="19">
        <f t="shared" si="387"/>
        <v>0</v>
      </c>
    </row>
    <row r="1083" spans="1:9" s="6" customFormat="1" ht="38.25">
      <c r="A1083" s="57" t="s">
        <v>667</v>
      </c>
      <c r="B1083" s="30" t="s">
        <v>581</v>
      </c>
      <c r="C1083" s="31" t="s">
        <v>312</v>
      </c>
      <c r="D1083" s="31" t="s">
        <v>79</v>
      </c>
      <c r="E1083" s="31" t="s">
        <v>668</v>
      </c>
      <c r="F1083" s="31" t="s">
        <v>9</v>
      </c>
      <c r="G1083" s="32">
        <f t="shared" ref="G1083:G1084" si="410">G1084</f>
        <v>12074000</v>
      </c>
      <c r="H1083" s="32">
        <v>12074000</v>
      </c>
      <c r="I1083" s="19">
        <f t="shared" si="387"/>
        <v>0</v>
      </c>
    </row>
    <row r="1084" spans="1:9" s="6" customFormat="1" ht="25.5">
      <c r="A1084" s="33" t="s">
        <v>324</v>
      </c>
      <c r="B1084" s="30" t="s">
        <v>581</v>
      </c>
      <c r="C1084" s="31" t="s">
        <v>312</v>
      </c>
      <c r="D1084" s="31" t="s">
        <v>79</v>
      </c>
      <c r="E1084" s="31" t="s">
        <v>668</v>
      </c>
      <c r="F1084" s="31" t="s">
        <v>325</v>
      </c>
      <c r="G1084" s="32">
        <f t="shared" si="410"/>
        <v>12074000</v>
      </c>
      <c r="H1084" s="32">
        <v>12074000</v>
      </c>
      <c r="I1084" s="19">
        <f t="shared" si="387"/>
        <v>0</v>
      </c>
    </row>
    <row r="1085" spans="1:9" s="6" customFormat="1" ht="25.5">
      <c r="A1085" s="33" t="s">
        <v>485</v>
      </c>
      <c r="B1085" s="30" t="s">
        <v>581</v>
      </c>
      <c r="C1085" s="31" t="s">
        <v>312</v>
      </c>
      <c r="D1085" s="31" t="s">
        <v>79</v>
      </c>
      <c r="E1085" s="31" t="s">
        <v>668</v>
      </c>
      <c r="F1085" s="31" t="s">
        <v>486</v>
      </c>
      <c r="G1085" s="32">
        <v>12074000</v>
      </c>
      <c r="H1085" s="32">
        <v>12074000</v>
      </c>
      <c r="I1085" s="19">
        <f t="shared" si="387"/>
        <v>0</v>
      </c>
    </row>
    <row r="1086" spans="1:9" s="6" customFormat="1" ht="25.5">
      <c r="A1086" s="29" t="s">
        <v>669</v>
      </c>
      <c r="B1086" s="30" t="s">
        <v>581</v>
      </c>
      <c r="C1086" s="31" t="s">
        <v>312</v>
      </c>
      <c r="D1086" s="31" t="s">
        <v>79</v>
      </c>
      <c r="E1086" s="31" t="s">
        <v>670</v>
      </c>
      <c r="F1086" s="31" t="s">
        <v>9</v>
      </c>
      <c r="G1086" s="32">
        <f t="shared" ref="G1086:G1088" si="411">G1087</f>
        <v>120563440</v>
      </c>
      <c r="H1086" s="32">
        <v>120563440</v>
      </c>
      <c r="I1086" s="19">
        <f t="shared" si="387"/>
        <v>0</v>
      </c>
    </row>
    <row r="1087" spans="1:9" s="6" customFormat="1" ht="51">
      <c r="A1087" s="57" t="s">
        <v>671</v>
      </c>
      <c r="B1087" s="30" t="s">
        <v>581</v>
      </c>
      <c r="C1087" s="31" t="s">
        <v>312</v>
      </c>
      <c r="D1087" s="31" t="s">
        <v>79</v>
      </c>
      <c r="E1087" s="31" t="s">
        <v>672</v>
      </c>
      <c r="F1087" s="31" t="s">
        <v>9</v>
      </c>
      <c r="G1087" s="32">
        <f t="shared" si="411"/>
        <v>120563440</v>
      </c>
      <c r="H1087" s="32">
        <v>120563440</v>
      </c>
      <c r="I1087" s="19">
        <f t="shared" ref="I1087:I1150" si="412">G1087-H1087</f>
        <v>0</v>
      </c>
    </row>
    <row r="1088" spans="1:9" s="6" customFormat="1">
      <c r="A1088" s="29" t="s">
        <v>479</v>
      </c>
      <c r="B1088" s="30" t="s">
        <v>581</v>
      </c>
      <c r="C1088" s="31" t="s">
        <v>312</v>
      </c>
      <c r="D1088" s="31" t="s">
        <v>79</v>
      </c>
      <c r="E1088" s="31" t="s">
        <v>672</v>
      </c>
      <c r="F1088" s="31" t="s">
        <v>480</v>
      </c>
      <c r="G1088" s="32">
        <f t="shared" si="411"/>
        <v>120563440</v>
      </c>
      <c r="H1088" s="32">
        <v>120563440</v>
      </c>
      <c r="I1088" s="19">
        <f t="shared" si="412"/>
        <v>0</v>
      </c>
    </row>
    <row r="1089" spans="1:9" s="6" customFormat="1" ht="25.5">
      <c r="A1089" s="33" t="s">
        <v>481</v>
      </c>
      <c r="B1089" s="30" t="s">
        <v>581</v>
      </c>
      <c r="C1089" s="31" t="s">
        <v>312</v>
      </c>
      <c r="D1089" s="31" t="s">
        <v>79</v>
      </c>
      <c r="E1089" s="31" t="s">
        <v>672</v>
      </c>
      <c r="F1089" s="31" t="s">
        <v>482</v>
      </c>
      <c r="G1089" s="32">
        <v>120563440</v>
      </c>
      <c r="H1089" s="32">
        <v>120563440</v>
      </c>
      <c r="I1089" s="19">
        <f t="shared" si="412"/>
        <v>0</v>
      </c>
    </row>
    <row r="1090" spans="1:9" s="60" customFormat="1">
      <c r="A1090" s="25" t="s">
        <v>673</v>
      </c>
      <c r="B1090" s="26" t="s">
        <v>581</v>
      </c>
      <c r="C1090" s="27" t="s">
        <v>312</v>
      </c>
      <c r="D1090" s="27" t="s">
        <v>331</v>
      </c>
      <c r="E1090" s="27" t="s">
        <v>8</v>
      </c>
      <c r="F1090" s="27" t="s">
        <v>9</v>
      </c>
      <c r="G1090" s="28">
        <f t="shared" ref="G1090" si="413">G1091+G1119</f>
        <v>72725078.349999994</v>
      </c>
      <c r="H1090" s="28">
        <v>72725078.349999994</v>
      </c>
      <c r="I1090" s="19">
        <f t="shared" si="412"/>
        <v>0</v>
      </c>
    </row>
    <row r="1091" spans="1:9" s="6" customFormat="1" ht="25.5">
      <c r="A1091" s="42" t="s">
        <v>377</v>
      </c>
      <c r="B1091" s="30" t="s">
        <v>581</v>
      </c>
      <c r="C1091" s="31" t="s">
        <v>312</v>
      </c>
      <c r="D1091" s="31" t="s">
        <v>331</v>
      </c>
      <c r="E1091" s="31" t="s">
        <v>378</v>
      </c>
      <c r="F1091" s="31" t="s">
        <v>9</v>
      </c>
      <c r="G1091" s="32">
        <f t="shared" ref="G1091" si="414">G1103+G1108+G1092</f>
        <v>7986620</v>
      </c>
      <c r="H1091" s="32">
        <v>7986620</v>
      </c>
      <c r="I1091" s="19">
        <f t="shared" si="412"/>
        <v>0</v>
      </c>
    </row>
    <row r="1092" spans="1:9" s="59" customFormat="1" ht="38.25">
      <c r="A1092" s="55" t="s">
        <v>582</v>
      </c>
      <c r="B1092" s="30" t="s">
        <v>581</v>
      </c>
      <c r="C1092" s="31" t="s">
        <v>312</v>
      </c>
      <c r="D1092" s="31" t="s">
        <v>331</v>
      </c>
      <c r="E1092" s="31" t="s">
        <v>583</v>
      </c>
      <c r="F1092" s="31" t="s">
        <v>9</v>
      </c>
      <c r="G1092" s="32">
        <f t="shared" ref="G1092" si="415">G1093+G1098</f>
        <v>3001620</v>
      </c>
      <c r="H1092" s="32">
        <v>3001620</v>
      </c>
      <c r="I1092" s="19">
        <f t="shared" si="412"/>
        <v>0</v>
      </c>
    </row>
    <row r="1093" spans="1:9" s="59" customFormat="1" ht="25.5">
      <c r="A1093" s="56" t="s">
        <v>584</v>
      </c>
      <c r="B1093" s="30" t="s">
        <v>581</v>
      </c>
      <c r="C1093" s="31" t="s">
        <v>312</v>
      </c>
      <c r="D1093" s="31" t="s">
        <v>331</v>
      </c>
      <c r="E1093" s="31" t="s">
        <v>585</v>
      </c>
      <c r="F1093" s="31" t="s">
        <v>9</v>
      </c>
      <c r="G1093" s="32">
        <f t="shared" ref="G1093:G1094" si="416">G1094</f>
        <v>2546000</v>
      </c>
      <c r="H1093" s="32">
        <v>2546000</v>
      </c>
      <c r="I1093" s="19">
        <f t="shared" si="412"/>
        <v>0</v>
      </c>
    </row>
    <row r="1094" spans="1:9" s="59" customFormat="1" ht="25.5">
      <c r="A1094" s="42" t="s">
        <v>674</v>
      </c>
      <c r="B1094" s="30" t="s">
        <v>581</v>
      </c>
      <c r="C1094" s="31" t="s">
        <v>312</v>
      </c>
      <c r="D1094" s="31" t="s">
        <v>331</v>
      </c>
      <c r="E1094" s="31" t="s">
        <v>589</v>
      </c>
      <c r="F1094" s="31" t="s">
        <v>9</v>
      </c>
      <c r="G1094" s="32">
        <f t="shared" si="416"/>
        <v>2546000</v>
      </c>
      <c r="H1094" s="32">
        <v>2546000</v>
      </c>
      <c r="I1094" s="19">
        <f t="shared" si="412"/>
        <v>0</v>
      </c>
    </row>
    <row r="1095" spans="1:9" s="59" customFormat="1" ht="25.5">
      <c r="A1095" s="29" t="s">
        <v>20</v>
      </c>
      <c r="B1095" s="30" t="s">
        <v>581</v>
      </c>
      <c r="C1095" s="31" t="s">
        <v>312</v>
      </c>
      <c r="D1095" s="31" t="s">
        <v>331</v>
      </c>
      <c r="E1095" s="31" t="s">
        <v>589</v>
      </c>
      <c r="F1095" s="31" t="s">
        <v>21</v>
      </c>
      <c r="G1095" s="32">
        <f t="shared" ref="G1095" si="417">SUM(G1096:G1097)</f>
        <v>2546000</v>
      </c>
      <c r="H1095" s="32">
        <v>2546000</v>
      </c>
      <c r="I1095" s="19">
        <f t="shared" si="412"/>
        <v>0</v>
      </c>
    </row>
    <row r="1096" spans="1:9" s="59" customFormat="1">
      <c r="A1096" s="33" t="s">
        <v>40</v>
      </c>
      <c r="B1096" s="30" t="s">
        <v>581</v>
      </c>
      <c r="C1096" s="31" t="s">
        <v>312</v>
      </c>
      <c r="D1096" s="31" t="s">
        <v>331</v>
      </c>
      <c r="E1096" s="31" t="s">
        <v>589</v>
      </c>
      <c r="F1096" s="31" t="s">
        <v>41</v>
      </c>
      <c r="G1096" s="32">
        <v>2000000</v>
      </c>
      <c r="H1096" s="32">
        <v>2000000</v>
      </c>
      <c r="I1096" s="19">
        <f t="shared" si="412"/>
        <v>0</v>
      </c>
    </row>
    <row r="1097" spans="1:9" s="59" customFormat="1" ht="38.25">
      <c r="A1097" s="33" t="s">
        <v>26</v>
      </c>
      <c r="B1097" s="30" t="s">
        <v>581</v>
      </c>
      <c r="C1097" s="31" t="s">
        <v>312</v>
      </c>
      <c r="D1097" s="31" t="s">
        <v>331</v>
      </c>
      <c r="E1097" s="31" t="s">
        <v>589</v>
      </c>
      <c r="F1097" s="31" t="s">
        <v>27</v>
      </c>
      <c r="G1097" s="32">
        <v>546000</v>
      </c>
      <c r="H1097" s="32">
        <v>546000</v>
      </c>
      <c r="I1097" s="19">
        <f t="shared" si="412"/>
        <v>0</v>
      </c>
    </row>
    <row r="1098" spans="1:9" s="59" customFormat="1" ht="25.5">
      <c r="A1098" s="56" t="s">
        <v>611</v>
      </c>
      <c r="B1098" s="30" t="s">
        <v>581</v>
      </c>
      <c r="C1098" s="31" t="s">
        <v>312</v>
      </c>
      <c r="D1098" s="31" t="s">
        <v>331</v>
      </c>
      <c r="E1098" s="31" t="s">
        <v>612</v>
      </c>
      <c r="F1098" s="31" t="s">
        <v>9</v>
      </c>
      <c r="G1098" s="32">
        <f t="shared" ref="G1098:G1099" si="418">G1099</f>
        <v>455620</v>
      </c>
      <c r="H1098" s="32">
        <v>455620</v>
      </c>
      <c r="I1098" s="19">
        <f t="shared" si="412"/>
        <v>0</v>
      </c>
    </row>
    <row r="1099" spans="1:9" s="59" customFormat="1" ht="63.75">
      <c r="A1099" s="57" t="s">
        <v>657</v>
      </c>
      <c r="B1099" s="30" t="s">
        <v>581</v>
      </c>
      <c r="C1099" s="31" t="s">
        <v>312</v>
      </c>
      <c r="D1099" s="31" t="s">
        <v>331</v>
      </c>
      <c r="E1099" s="31" t="s">
        <v>658</v>
      </c>
      <c r="F1099" s="31" t="s">
        <v>9</v>
      </c>
      <c r="G1099" s="32">
        <f t="shared" si="418"/>
        <v>455620</v>
      </c>
      <c r="H1099" s="32">
        <v>455620</v>
      </c>
      <c r="I1099" s="19">
        <f t="shared" si="412"/>
        <v>0</v>
      </c>
    </row>
    <row r="1100" spans="1:9" s="59" customFormat="1" ht="25.5">
      <c r="A1100" s="29" t="s">
        <v>20</v>
      </c>
      <c r="B1100" s="30" t="s">
        <v>581</v>
      </c>
      <c r="C1100" s="31" t="s">
        <v>312</v>
      </c>
      <c r="D1100" s="31" t="s">
        <v>331</v>
      </c>
      <c r="E1100" s="31" t="s">
        <v>658</v>
      </c>
      <c r="F1100" s="31" t="s">
        <v>21</v>
      </c>
      <c r="G1100" s="32">
        <f t="shared" ref="G1100" si="419">SUM(G1101:G1102)</f>
        <v>455620</v>
      </c>
      <c r="H1100" s="32">
        <v>455620</v>
      </c>
      <c r="I1100" s="19">
        <f t="shared" si="412"/>
        <v>0</v>
      </c>
    </row>
    <row r="1101" spans="1:9" s="59" customFormat="1">
      <c r="A1101" s="33" t="s">
        <v>40</v>
      </c>
      <c r="B1101" s="30" t="s">
        <v>581</v>
      </c>
      <c r="C1101" s="31" t="s">
        <v>312</v>
      </c>
      <c r="D1101" s="31" t="s">
        <v>331</v>
      </c>
      <c r="E1101" s="31" t="s">
        <v>658</v>
      </c>
      <c r="F1101" s="31" t="s">
        <v>41</v>
      </c>
      <c r="G1101" s="32">
        <v>357910</v>
      </c>
      <c r="H1101" s="32">
        <v>357910</v>
      </c>
      <c r="I1101" s="19">
        <f t="shared" si="412"/>
        <v>0</v>
      </c>
    </row>
    <row r="1102" spans="1:9" s="59" customFormat="1" ht="38.25">
      <c r="A1102" s="33" t="s">
        <v>26</v>
      </c>
      <c r="B1102" s="30" t="s">
        <v>581</v>
      </c>
      <c r="C1102" s="31" t="s">
        <v>312</v>
      </c>
      <c r="D1102" s="31" t="s">
        <v>331</v>
      </c>
      <c r="E1102" s="31" t="s">
        <v>658</v>
      </c>
      <c r="F1102" s="31" t="s">
        <v>27</v>
      </c>
      <c r="G1102" s="32">
        <v>97710</v>
      </c>
      <c r="H1102" s="32">
        <v>97710</v>
      </c>
      <c r="I1102" s="19">
        <f t="shared" si="412"/>
        <v>0</v>
      </c>
    </row>
    <row r="1103" spans="1:9" s="59" customFormat="1" ht="38.25">
      <c r="A1103" s="42" t="s">
        <v>379</v>
      </c>
      <c r="B1103" s="30" t="s">
        <v>581</v>
      </c>
      <c r="C1103" s="31" t="s">
        <v>312</v>
      </c>
      <c r="D1103" s="31" t="s">
        <v>331</v>
      </c>
      <c r="E1103" s="31" t="s">
        <v>380</v>
      </c>
      <c r="F1103" s="31" t="s">
        <v>9</v>
      </c>
      <c r="G1103" s="32">
        <f t="shared" ref="G1103:G1106" si="420">G1104</f>
        <v>1232510</v>
      </c>
      <c r="H1103" s="32">
        <v>1232510</v>
      </c>
      <c r="I1103" s="19">
        <f t="shared" si="412"/>
        <v>0</v>
      </c>
    </row>
    <row r="1104" spans="1:9" s="59" customFormat="1" ht="25.5">
      <c r="A1104" s="42" t="s">
        <v>675</v>
      </c>
      <c r="B1104" s="30" t="s">
        <v>581</v>
      </c>
      <c r="C1104" s="31" t="s">
        <v>312</v>
      </c>
      <c r="D1104" s="31" t="s">
        <v>331</v>
      </c>
      <c r="E1104" s="31" t="s">
        <v>676</v>
      </c>
      <c r="F1104" s="31" t="s">
        <v>9</v>
      </c>
      <c r="G1104" s="32">
        <f t="shared" si="420"/>
        <v>1232510</v>
      </c>
      <c r="H1104" s="32">
        <v>1232510</v>
      </c>
      <c r="I1104" s="19">
        <f t="shared" si="412"/>
        <v>0</v>
      </c>
    </row>
    <row r="1105" spans="1:9" s="59" customFormat="1" ht="25.5">
      <c r="A1105" s="42" t="s">
        <v>677</v>
      </c>
      <c r="B1105" s="30" t="s">
        <v>581</v>
      </c>
      <c r="C1105" s="31" t="s">
        <v>312</v>
      </c>
      <c r="D1105" s="31" t="s">
        <v>331</v>
      </c>
      <c r="E1105" s="31" t="s">
        <v>678</v>
      </c>
      <c r="F1105" s="31" t="s">
        <v>9</v>
      </c>
      <c r="G1105" s="32">
        <f t="shared" si="420"/>
        <v>1232510</v>
      </c>
      <c r="H1105" s="32">
        <v>1232510</v>
      </c>
      <c r="I1105" s="19">
        <f t="shared" si="412"/>
        <v>0</v>
      </c>
    </row>
    <row r="1106" spans="1:9" s="59" customFormat="1" ht="25.5">
      <c r="A1106" s="42" t="s">
        <v>188</v>
      </c>
      <c r="B1106" s="30" t="s">
        <v>581</v>
      </c>
      <c r="C1106" s="31" t="s">
        <v>312</v>
      </c>
      <c r="D1106" s="31" t="s">
        <v>331</v>
      </c>
      <c r="E1106" s="31" t="s">
        <v>678</v>
      </c>
      <c r="F1106" s="31" t="s">
        <v>189</v>
      </c>
      <c r="G1106" s="32">
        <f t="shared" si="420"/>
        <v>1232510</v>
      </c>
      <c r="H1106" s="32">
        <v>1232510</v>
      </c>
      <c r="I1106" s="19">
        <f t="shared" si="412"/>
        <v>0</v>
      </c>
    </row>
    <row r="1107" spans="1:9" s="59" customFormat="1" ht="25.5">
      <c r="A1107" s="33" t="s">
        <v>219</v>
      </c>
      <c r="B1107" s="30" t="s">
        <v>581</v>
      </c>
      <c r="C1107" s="31" t="s">
        <v>312</v>
      </c>
      <c r="D1107" s="31" t="s">
        <v>331</v>
      </c>
      <c r="E1107" s="31" t="s">
        <v>678</v>
      </c>
      <c r="F1107" s="31" t="s">
        <v>220</v>
      </c>
      <c r="G1107" s="32">
        <v>1232510</v>
      </c>
      <c r="H1107" s="32">
        <v>1232510</v>
      </c>
      <c r="I1107" s="19">
        <f t="shared" si="412"/>
        <v>0</v>
      </c>
    </row>
    <row r="1108" spans="1:9" s="59" customFormat="1">
      <c r="A1108" s="42" t="s">
        <v>651</v>
      </c>
      <c r="B1108" s="30" t="s">
        <v>581</v>
      </c>
      <c r="C1108" s="31" t="s">
        <v>312</v>
      </c>
      <c r="D1108" s="31" t="s">
        <v>331</v>
      </c>
      <c r="E1108" s="31" t="s">
        <v>652</v>
      </c>
      <c r="F1108" s="31" t="s">
        <v>9</v>
      </c>
      <c r="G1108" s="32">
        <f t="shared" ref="G1108" si="421">G1109</f>
        <v>3752490</v>
      </c>
      <c r="H1108" s="32">
        <v>3752490</v>
      </c>
      <c r="I1108" s="19">
        <f t="shared" si="412"/>
        <v>0</v>
      </c>
    </row>
    <row r="1109" spans="1:9" s="59" customFormat="1" ht="38.25">
      <c r="A1109" s="42" t="s">
        <v>653</v>
      </c>
      <c r="B1109" s="30" t="s">
        <v>581</v>
      </c>
      <c r="C1109" s="31" t="s">
        <v>312</v>
      </c>
      <c r="D1109" s="31" t="s">
        <v>331</v>
      </c>
      <c r="E1109" s="31" t="s">
        <v>654</v>
      </c>
      <c r="F1109" s="31" t="s">
        <v>9</v>
      </c>
      <c r="G1109" s="32">
        <f t="shared" ref="G1109" si="422">G1110+G1116</f>
        <v>3752490</v>
      </c>
      <c r="H1109" s="32">
        <v>3752490</v>
      </c>
      <c r="I1109" s="19">
        <f t="shared" si="412"/>
        <v>0</v>
      </c>
    </row>
    <row r="1110" spans="1:9" s="59" customFormat="1" ht="38.25">
      <c r="A1110" s="42" t="s">
        <v>655</v>
      </c>
      <c r="B1110" s="30" t="s">
        <v>581</v>
      </c>
      <c r="C1110" s="31" t="s">
        <v>312</v>
      </c>
      <c r="D1110" s="31" t="s">
        <v>331</v>
      </c>
      <c r="E1110" s="31" t="s">
        <v>656</v>
      </c>
      <c r="F1110" s="31" t="s">
        <v>9</v>
      </c>
      <c r="G1110" s="32">
        <f t="shared" ref="G1110" si="423">G1111+G1113</f>
        <v>3572490</v>
      </c>
      <c r="H1110" s="32">
        <v>3572490</v>
      </c>
      <c r="I1110" s="19">
        <f t="shared" si="412"/>
        <v>0</v>
      </c>
    </row>
    <row r="1111" spans="1:9" s="59" customFormat="1" ht="25.5">
      <c r="A1111" s="29" t="s">
        <v>28</v>
      </c>
      <c r="B1111" s="30" t="s">
        <v>581</v>
      </c>
      <c r="C1111" s="31" t="s">
        <v>312</v>
      </c>
      <c r="D1111" s="31" t="s">
        <v>331</v>
      </c>
      <c r="E1111" s="31" t="s">
        <v>656</v>
      </c>
      <c r="F1111" s="31" t="s">
        <v>29</v>
      </c>
      <c r="G1111" s="32">
        <f t="shared" ref="G1111" si="424">G1112</f>
        <v>3504050</v>
      </c>
      <c r="H1111" s="32">
        <v>3504050</v>
      </c>
      <c r="I1111" s="19">
        <f t="shared" si="412"/>
        <v>0</v>
      </c>
    </row>
    <row r="1112" spans="1:9" s="59" customFormat="1">
      <c r="A1112" s="33" t="s">
        <v>30</v>
      </c>
      <c r="B1112" s="30" t="s">
        <v>581</v>
      </c>
      <c r="C1112" s="31" t="s">
        <v>312</v>
      </c>
      <c r="D1112" s="31" t="s">
        <v>331</v>
      </c>
      <c r="E1112" s="31" t="s">
        <v>656</v>
      </c>
      <c r="F1112" s="31" t="s">
        <v>31</v>
      </c>
      <c r="G1112" s="32">
        <v>3504050</v>
      </c>
      <c r="H1112" s="32">
        <v>3504050</v>
      </c>
      <c r="I1112" s="19">
        <f t="shared" si="412"/>
        <v>0</v>
      </c>
    </row>
    <row r="1113" spans="1:9" s="59" customFormat="1">
      <c r="A1113" s="29" t="s">
        <v>32</v>
      </c>
      <c r="B1113" s="30" t="s">
        <v>581</v>
      </c>
      <c r="C1113" s="31" t="s">
        <v>312</v>
      </c>
      <c r="D1113" s="31" t="s">
        <v>331</v>
      </c>
      <c r="E1113" s="31" t="s">
        <v>656</v>
      </c>
      <c r="F1113" s="31" t="s">
        <v>33</v>
      </c>
      <c r="G1113" s="32">
        <f t="shared" ref="G1113" si="425">SUM(G1114:G1115)</f>
        <v>68440</v>
      </c>
      <c r="H1113" s="32">
        <v>68440</v>
      </c>
      <c r="I1113" s="19">
        <f t="shared" si="412"/>
        <v>0</v>
      </c>
    </row>
    <row r="1114" spans="1:9" s="59" customFormat="1">
      <c r="A1114" s="33" t="s">
        <v>34</v>
      </c>
      <c r="B1114" s="30" t="s">
        <v>581</v>
      </c>
      <c r="C1114" s="31" t="s">
        <v>312</v>
      </c>
      <c r="D1114" s="31" t="s">
        <v>331</v>
      </c>
      <c r="E1114" s="31" t="s">
        <v>656</v>
      </c>
      <c r="F1114" s="31" t="s">
        <v>35</v>
      </c>
      <c r="G1114" s="32">
        <v>61620</v>
      </c>
      <c r="H1114" s="32">
        <v>61620</v>
      </c>
      <c r="I1114" s="19">
        <f t="shared" si="412"/>
        <v>0</v>
      </c>
    </row>
    <row r="1115" spans="1:9" s="59" customFormat="1">
      <c r="A1115" s="33" t="s">
        <v>36</v>
      </c>
      <c r="B1115" s="30" t="s">
        <v>581</v>
      </c>
      <c r="C1115" s="31" t="s">
        <v>312</v>
      </c>
      <c r="D1115" s="31" t="s">
        <v>331</v>
      </c>
      <c r="E1115" s="31" t="s">
        <v>656</v>
      </c>
      <c r="F1115" s="31" t="s">
        <v>37</v>
      </c>
      <c r="G1115" s="32">
        <v>6820</v>
      </c>
      <c r="H1115" s="32">
        <v>6820</v>
      </c>
      <c r="I1115" s="19">
        <f t="shared" si="412"/>
        <v>0</v>
      </c>
    </row>
    <row r="1116" spans="1:9" s="59" customFormat="1" ht="102">
      <c r="A1116" s="29" t="s">
        <v>679</v>
      </c>
      <c r="B1116" s="30" t="s">
        <v>581</v>
      </c>
      <c r="C1116" s="31" t="s">
        <v>312</v>
      </c>
      <c r="D1116" s="31" t="s">
        <v>331</v>
      </c>
      <c r="E1116" s="31" t="s">
        <v>680</v>
      </c>
      <c r="F1116" s="31" t="s">
        <v>9</v>
      </c>
      <c r="G1116" s="32">
        <f t="shared" ref="G1116:G1117" si="426">G1117</f>
        <v>180000</v>
      </c>
      <c r="H1116" s="32">
        <v>180000</v>
      </c>
      <c r="I1116" s="19">
        <f t="shared" si="412"/>
        <v>0</v>
      </c>
    </row>
    <row r="1117" spans="1:9" s="59" customFormat="1" ht="25.5">
      <c r="A1117" s="42" t="s">
        <v>28</v>
      </c>
      <c r="B1117" s="30" t="s">
        <v>581</v>
      </c>
      <c r="C1117" s="31" t="s">
        <v>312</v>
      </c>
      <c r="D1117" s="31" t="s">
        <v>331</v>
      </c>
      <c r="E1117" s="31" t="s">
        <v>680</v>
      </c>
      <c r="F1117" s="31" t="s">
        <v>29</v>
      </c>
      <c r="G1117" s="32">
        <f t="shared" si="426"/>
        <v>180000</v>
      </c>
      <c r="H1117" s="32">
        <v>180000</v>
      </c>
      <c r="I1117" s="19">
        <f t="shared" si="412"/>
        <v>0</v>
      </c>
    </row>
    <row r="1118" spans="1:9" s="59" customFormat="1">
      <c r="A1118" s="33" t="s">
        <v>30</v>
      </c>
      <c r="B1118" s="30" t="s">
        <v>581</v>
      </c>
      <c r="C1118" s="31" t="s">
        <v>312</v>
      </c>
      <c r="D1118" s="31" t="s">
        <v>331</v>
      </c>
      <c r="E1118" s="31" t="s">
        <v>680</v>
      </c>
      <c r="F1118" s="31" t="s">
        <v>31</v>
      </c>
      <c r="G1118" s="32">
        <v>180000</v>
      </c>
      <c r="H1118" s="32">
        <v>180000</v>
      </c>
      <c r="I1118" s="19">
        <f t="shared" si="412"/>
        <v>0</v>
      </c>
    </row>
    <row r="1119" spans="1:9" s="59" customFormat="1" ht="25.5">
      <c r="A1119" s="55" t="s">
        <v>681</v>
      </c>
      <c r="B1119" s="30" t="s">
        <v>581</v>
      </c>
      <c r="C1119" s="31" t="s">
        <v>312</v>
      </c>
      <c r="D1119" s="31" t="s">
        <v>331</v>
      </c>
      <c r="E1119" s="30" t="s">
        <v>682</v>
      </c>
      <c r="F1119" s="31" t="s">
        <v>9</v>
      </c>
      <c r="G1119" s="32">
        <f t="shared" ref="G1119" si="427">G1120</f>
        <v>64738458.350000001</v>
      </c>
      <c r="H1119" s="32">
        <v>64738458.350000001</v>
      </c>
      <c r="I1119" s="19">
        <f t="shared" si="412"/>
        <v>0</v>
      </c>
    </row>
    <row r="1120" spans="1:9" s="59" customFormat="1" ht="38.25">
      <c r="A1120" s="55" t="s">
        <v>683</v>
      </c>
      <c r="B1120" s="30" t="s">
        <v>581</v>
      </c>
      <c r="C1120" s="31" t="s">
        <v>312</v>
      </c>
      <c r="D1120" s="31" t="s">
        <v>331</v>
      </c>
      <c r="E1120" s="30" t="s">
        <v>684</v>
      </c>
      <c r="F1120" s="31" t="s">
        <v>9</v>
      </c>
      <c r="G1120" s="32">
        <f>G1121+G1129+G1133+G1140</f>
        <v>64738458.350000001</v>
      </c>
      <c r="H1120" s="32">
        <v>64738458.350000001</v>
      </c>
      <c r="I1120" s="19">
        <f t="shared" si="412"/>
        <v>0</v>
      </c>
    </row>
    <row r="1121" spans="1:9" s="59" customFormat="1" ht="25.5">
      <c r="A1121" s="52" t="s">
        <v>18</v>
      </c>
      <c r="B1121" s="30" t="s">
        <v>581</v>
      </c>
      <c r="C1121" s="31" t="s">
        <v>312</v>
      </c>
      <c r="D1121" s="31" t="s">
        <v>331</v>
      </c>
      <c r="E1121" s="61" t="s">
        <v>685</v>
      </c>
      <c r="F1121" s="31" t="s">
        <v>9</v>
      </c>
      <c r="G1121" s="32">
        <f t="shared" ref="G1121" si="428">G1122+G1125+G1127</f>
        <v>1144948.3500000001</v>
      </c>
      <c r="H1121" s="32">
        <v>1144948.3500000001</v>
      </c>
      <c r="I1121" s="19">
        <f t="shared" si="412"/>
        <v>0</v>
      </c>
    </row>
    <row r="1122" spans="1:9" s="59" customFormat="1" ht="25.5">
      <c r="A1122" s="33" t="s">
        <v>20</v>
      </c>
      <c r="B1122" s="30" t="s">
        <v>581</v>
      </c>
      <c r="C1122" s="31" t="s">
        <v>312</v>
      </c>
      <c r="D1122" s="31" t="s">
        <v>331</v>
      </c>
      <c r="E1122" s="61" t="s">
        <v>685</v>
      </c>
      <c r="F1122" s="31" t="s">
        <v>21</v>
      </c>
      <c r="G1122" s="32">
        <f t="shared" ref="G1122" si="429">SUM(G1123:G1124)</f>
        <v>144040</v>
      </c>
      <c r="H1122" s="32">
        <v>144040</v>
      </c>
      <c r="I1122" s="19">
        <f t="shared" si="412"/>
        <v>0</v>
      </c>
    </row>
    <row r="1123" spans="1:9" s="59" customFormat="1" ht="25.5">
      <c r="A1123" s="33" t="s">
        <v>22</v>
      </c>
      <c r="B1123" s="30" t="s">
        <v>581</v>
      </c>
      <c r="C1123" s="31" t="s">
        <v>312</v>
      </c>
      <c r="D1123" s="31" t="s">
        <v>331</v>
      </c>
      <c r="E1123" s="61" t="s">
        <v>685</v>
      </c>
      <c r="F1123" s="31" t="s">
        <v>23</v>
      </c>
      <c r="G1123" s="32">
        <v>110630</v>
      </c>
      <c r="H1123" s="32">
        <v>110630</v>
      </c>
      <c r="I1123" s="19">
        <f t="shared" si="412"/>
        <v>0</v>
      </c>
    </row>
    <row r="1124" spans="1:9" s="59" customFormat="1" ht="38.25">
      <c r="A1124" s="33" t="s">
        <v>26</v>
      </c>
      <c r="B1124" s="30" t="s">
        <v>581</v>
      </c>
      <c r="C1124" s="31" t="s">
        <v>312</v>
      </c>
      <c r="D1124" s="31" t="s">
        <v>331</v>
      </c>
      <c r="E1124" s="61" t="s">
        <v>685</v>
      </c>
      <c r="F1124" s="31" t="s">
        <v>27</v>
      </c>
      <c r="G1124" s="32">
        <v>33410</v>
      </c>
      <c r="H1124" s="32">
        <v>33410</v>
      </c>
      <c r="I1124" s="19">
        <f t="shared" si="412"/>
        <v>0</v>
      </c>
    </row>
    <row r="1125" spans="1:9" s="59" customFormat="1" ht="25.5">
      <c r="A1125" s="29" t="s">
        <v>28</v>
      </c>
      <c r="B1125" s="30" t="s">
        <v>581</v>
      </c>
      <c r="C1125" s="31" t="s">
        <v>312</v>
      </c>
      <c r="D1125" s="31" t="s">
        <v>331</v>
      </c>
      <c r="E1125" s="61" t="s">
        <v>685</v>
      </c>
      <c r="F1125" s="31" t="s">
        <v>29</v>
      </c>
      <c r="G1125" s="32">
        <f t="shared" ref="G1125" si="430">G1126</f>
        <v>998968.35</v>
      </c>
      <c r="H1125" s="32">
        <v>998968.35</v>
      </c>
      <c r="I1125" s="19">
        <f t="shared" si="412"/>
        <v>0</v>
      </c>
    </row>
    <row r="1126" spans="1:9" s="59" customFormat="1">
      <c r="A1126" s="33" t="s">
        <v>30</v>
      </c>
      <c r="B1126" s="30" t="s">
        <v>581</v>
      </c>
      <c r="C1126" s="31" t="s">
        <v>312</v>
      </c>
      <c r="D1126" s="31" t="s">
        <v>331</v>
      </c>
      <c r="E1126" s="61" t="s">
        <v>685</v>
      </c>
      <c r="F1126" s="31" t="s">
        <v>31</v>
      </c>
      <c r="G1126" s="32">
        <v>998968.35</v>
      </c>
      <c r="H1126" s="32">
        <v>998968.35</v>
      </c>
      <c r="I1126" s="19">
        <f t="shared" si="412"/>
        <v>0</v>
      </c>
    </row>
    <row r="1127" spans="1:9" s="59" customFormat="1">
      <c r="A1127" s="29" t="s">
        <v>32</v>
      </c>
      <c r="B1127" s="30" t="s">
        <v>581</v>
      </c>
      <c r="C1127" s="31" t="s">
        <v>312</v>
      </c>
      <c r="D1127" s="31" t="s">
        <v>331</v>
      </c>
      <c r="E1127" s="61" t="s">
        <v>685</v>
      </c>
      <c r="F1127" s="31" t="s">
        <v>33</v>
      </c>
      <c r="G1127" s="32">
        <f>SUM(G1128:G1128)</f>
        <v>1940</v>
      </c>
      <c r="H1127" s="32">
        <v>1940</v>
      </c>
      <c r="I1127" s="19">
        <f t="shared" si="412"/>
        <v>0</v>
      </c>
    </row>
    <row r="1128" spans="1:9" s="59" customFormat="1">
      <c r="A1128" s="33" t="s">
        <v>36</v>
      </c>
      <c r="B1128" s="30" t="s">
        <v>581</v>
      </c>
      <c r="C1128" s="31" t="s">
        <v>312</v>
      </c>
      <c r="D1128" s="31" t="s">
        <v>331</v>
      </c>
      <c r="E1128" s="61" t="s">
        <v>685</v>
      </c>
      <c r="F1128" s="31" t="s">
        <v>37</v>
      </c>
      <c r="G1128" s="32">
        <v>1940</v>
      </c>
      <c r="H1128" s="32">
        <v>1940</v>
      </c>
      <c r="I1128" s="19">
        <f t="shared" si="412"/>
        <v>0</v>
      </c>
    </row>
    <row r="1129" spans="1:9" s="59" customFormat="1" ht="25.5">
      <c r="A1129" s="52" t="s">
        <v>38</v>
      </c>
      <c r="B1129" s="30" t="s">
        <v>581</v>
      </c>
      <c r="C1129" s="31" t="s">
        <v>312</v>
      </c>
      <c r="D1129" s="31" t="s">
        <v>331</v>
      </c>
      <c r="E1129" s="61" t="s">
        <v>686</v>
      </c>
      <c r="F1129" s="31" t="s">
        <v>9</v>
      </c>
      <c r="G1129" s="32">
        <f t="shared" ref="G1129" si="431">G1130</f>
        <v>6372030</v>
      </c>
      <c r="H1129" s="32">
        <v>6372030</v>
      </c>
      <c r="I1129" s="19">
        <f t="shared" si="412"/>
        <v>0</v>
      </c>
    </row>
    <row r="1130" spans="1:9" s="59" customFormat="1" ht="25.5">
      <c r="A1130" s="33" t="s">
        <v>20</v>
      </c>
      <c r="B1130" s="30" t="s">
        <v>581</v>
      </c>
      <c r="C1130" s="31" t="s">
        <v>312</v>
      </c>
      <c r="D1130" s="31" t="s">
        <v>331</v>
      </c>
      <c r="E1130" s="61" t="s">
        <v>686</v>
      </c>
      <c r="F1130" s="31" t="s">
        <v>21</v>
      </c>
      <c r="G1130" s="32">
        <f t="shared" ref="G1130" si="432">SUM(G1131:G1132)</f>
        <v>6372030</v>
      </c>
      <c r="H1130" s="32">
        <v>6372030</v>
      </c>
      <c r="I1130" s="19">
        <f t="shared" si="412"/>
        <v>0</v>
      </c>
    </row>
    <row r="1131" spans="1:9" s="59" customFormat="1">
      <c r="A1131" s="33" t="s">
        <v>40</v>
      </c>
      <c r="B1131" s="30" t="s">
        <v>581</v>
      </c>
      <c r="C1131" s="31" t="s">
        <v>312</v>
      </c>
      <c r="D1131" s="31" t="s">
        <v>331</v>
      </c>
      <c r="E1131" s="61" t="s">
        <v>686</v>
      </c>
      <c r="F1131" s="31" t="s">
        <v>41</v>
      </c>
      <c r="G1131" s="32">
        <v>4894030</v>
      </c>
      <c r="H1131" s="32">
        <v>4894030</v>
      </c>
      <c r="I1131" s="19">
        <f t="shared" si="412"/>
        <v>0</v>
      </c>
    </row>
    <row r="1132" spans="1:9" s="59" customFormat="1" ht="38.25">
      <c r="A1132" s="33" t="s">
        <v>26</v>
      </c>
      <c r="B1132" s="30" t="s">
        <v>581</v>
      </c>
      <c r="C1132" s="31" t="s">
        <v>312</v>
      </c>
      <c r="D1132" s="31" t="s">
        <v>331</v>
      </c>
      <c r="E1132" s="61" t="s">
        <v>686</v>
      </c>
      <c r="F1132" s="31" t="s">
        <v>27</v>
      </c>
      <c r="G1132" s="32">
        <v>1478000</v>
      </c>
      <c r="H1132" s="32">
        <v>1478000</v>
      </c>
      <c r="I1132" s="19">
        <f t="shared" si="412"/>
        <v>0</v>
      </c>
    </row>
    <row r="1133" spans="1:9" s="59" customFormat="1" ht="25.5">
      <c r="A1133" s="52" t="s">
        <v>687</v>
      </c>
      <c r="B1133" s="30" t="s">
        <v>581</v>
      </c>
      <c r="C1133" s="31" t="s">
        <v>312</v>
      </c>
      <c r="D1133" s="31" t="s">
        <v>331</v>
      </c>
      <c r="E1133" s="61" t="s">
        <v>688</v>
      </c>
      <c r="F1133" s="31" t="s">
        <v>9</v>
      </c>
      <c r="G1133" s="32">
        <f t="shared" ref="G1133" si="433">G1134+G1138</f>
        <v>1522110</v>
      </c>
      <c r="H1133" s="32">
        <v>1522110</v>
      </c>
      <c r="I1133" s="19">
        <f t="shared" si="412"/>
        <v>0</v>
      </c>
    </row>
    <row r="1134" spans="1:9" s="59" customFormat="1" ht="25.5">
      <c r="A1134" s="33" t="s">
        <v>20</v>
      </c>
      <c r="B1134" s="30" t="s">
        <v>581</v>
      </c>
      <c r="C1134" s="31" t="s">
        <v>312</v>
      </c>
      <c r="D1134" s="31" t="s">
        <v>331</v>
      </c>
      <c r="E1134" s="61" t="s">
        <v>688</v>
      </c>
      <c r="F1134" s="31" t="s">
        <v>21</v>
      </c>
      <c r="G1134" s="32">
        <f t="shared" ref="G1134" si="434">SUM(G1135:G1137)</f>
        <v>1300950</v>
      </c>
      <c r="H1134" s="32">
        <v>1300950</v>
      </c>
      <c r="I1134" s="19">
        <f t="shared" si="412"/>
        <v>0</v>
      </c>
    </row>
    <row r="1135" spans="1:9" s="59" customFormat="1">
      <c r="A1135" s="33" t="s">
        <v>40</v>
      </c>
      <c r="B1135" s="30" t="s">
        <v>581</v>
      </c>
      <c r="C1135" s="31" t="s">
        <v>312</v>
      </c>
      <c r="D1135" s="31" t="s">
        <v>331</v>
      </c>
      <c r="E1135" s="61" t="s">
        <v>688</v>
      </c>
      <c r="F1135" s="31" t="s">
        <v>41</v>
      </c>
      <c r="G1135" s="32">
        <v>983656</v>
      </c>
      <c r="H1135" s="32">
        <v>983656</v>
      </c>
      <c r="I1135" s="19">
        <f t="shared" si="412"/>
        <v>0</v>
      </c>
    </row>
    <row r="1136" spans="1:9" s="59" customFormat="1" ht="25.5">
      <c r="A1136" s="33" t="s">
        <v>22</v>
      </c>
      <c r="B1136" s="30" t="s">
        <v>581</v>
      </c>
      <c r="C1136" s="31" t="s">
        <v>312</v>
      </c>
      <c r="D1136" s="31" t="s">
        <v>331</v>
      </c>
      <c r="E1136" s="61" t="s">
        <v>688</v>
      </c>
      <c r="F1136" s="31" t="s">
        <v>23</v>
      </c>
      <c r="G1136" s="32">
        <v>38300</v>
      </c>
      <c r="H1136" s="32">
        <v>38300</v>
      </c>
      <c r="I1136" s="19">
        <f t="shared" si="412"/>
        <v>0</v>
      </c>
    </row>
    <row r="1137" spans="1:9" s="59" customFormat="1" ht="38.25">
      <c r="A1137" s="33" t="s">
        <v>26</v>
      </c>
      <c r="B1137" s="30" t="s">
        <v>581</v>
      </c>
      <c r="C1137" s="31" t="s">
        <v>312</v>
      </c>
      <c r="D1137" s="31" t="s">
        <v>331</v>
      </c>
      <c r="E1137" s="61" t="s">
        <v>688</v>
      </c>
      <c r="F1137" s="31" t="s">
        <v>27</v>
      </c>
      <c r="G1137" s="32">
        <v>278994</v>
      </c>
      <c r="H1137" s="32">
        <v>278994</v>
      </c>
      <c r="I1137" s="19">
        <f t="shared" si="412"/>
        <v>0</v>
      </c>
    </row>
    <row r="1138" spans="1:9" s="59" customFormat="1" ht="25.5">
      <c r="A1138" s="29" t="s">
        <v>28</v>
      </c>
      <c r="B1138" s="30" t="s">
        <v>581</v>
      </c>
      <c r="C1138" s="31" t="s">
        <v>312</v>
      </c>
      <c r="D1138" s="31" t="s">
        <v>331</v>
      </c>
      <c r="E1138" s="61" t="s">
        <v>688</v>
      </c>
      <c r="F1138" s="31" t="s">
        <v>29</v>
      </c>
      <c r="G1138" s="32">
        <f t="shared" ref="G1138" si="435">G1139</f>
        <v>221160</v>
      </c>
      <c r="H1138" s="32">
        <v>221160</v>
      </c>
      <c r="I1138" s="19">
        <f t="shared" si="412"/>
        <v>0</v>
      </c>
    </row>
    <row r="1139" spans="1:9" s="59" customFormat="1">
      <c r="A1139" s="33" t="s">
        <v>30</v>
      </c>
      <c r="B1139" s="30" t="s">
        <v>581</v>
      </c>
      <c r="C1139" s="31" t="s">
        <v>312</v>
      </c>
      <c r="D1139" s="31" t="s">
        <v>331</v>
      </c>
      <c r="E1139" s="61" t="s">
        <v>688</v>
      </c>
      <c r="F1139" s="31" t="s">
        <v>31</v>
      </c>
      <c r="G1139" s="32">
        <v>221160</v>
      </c>
      <c r="H1139" s="32">
        <v>221160</v>
      </c>
      <c r="I1139" s="19">
        <f t="shared" si="412"/>
        <v>0</v>
      </c>
    </row>
    <row r="1140" spans="1:9" s="59" customFormat="1" ht="25.5">
      <c r="A1140" s="33" t="s">
        <v>689</v>
      </c>
      <c r="B1140" s="30" t="s">
        <v>581</v>
      </c>
      <c r="C1140" s="31" t="s">
        <v>312</v>
      </c>
      <c r="D1140" s="31" t="s">
        <v>331</v>
      </c>
      <c r="E1140" s="61" t="s">
        <v>690</v>
      </c>
      <c r="F1140" s="31" t="s">
        <v>9</v>
      </c>
      <c r="G1140" s="32">
        <f t="shared" ref="G1140" si="436">G1141+G1145+G1147</f>
        <v>55699370</v>
      </c>
      <c r="H1140" s="32">
        <v>55699370</v>
      </c>
      <c r="I1140" s="19">
        <f t="shared" si="412"/>
        <v>0</v>
      </c>
    </row>
    <row r="1141" spans="1:9" s="59" customFormat="1" ht="25.5">
      <c r="A1141" s="33" t="s">
        <v>20</v>
      </c>
      <c r="B1141" s="30" t="s">
        <v>581</v>
      </c>
      <c r="C1141" s="31" t="s">
        <v>312</v>
      </c>
      <c r="D1141" s="31" t="s">
        <v>331</v>
      </c>
      <c r="E1141" s="61" t="s">
        <v>690</v>
      </c>
      <c r="F1141" s="31" t="s">
        <v>21</v>
      </c>
      <c r="G1141" s="32">
        <f t="shared" ref="G1141" si="437">SUM(G1142:G1144)</f>
        <v>54596870</v>
      </c>
      <c r="H1141" s="32">
        <v>54596870</v>
      </c>
      <c r="I1141" s="19">
        <f t="shared" si="412"/>
        <v>0</v>
      </c>
    </row>
    <row r="1142" spans="1:9" s="59" customFormat="1">
      <c r="A1142" s="33" t="s">
        <v>40</v>
      </c>
      <c r="B1142" s="30" t="s">
        <v>581</v>
      </c>
      <c r="C1142" s="31" t="s">
        <v>312</v>
      </c>
      <c r="D1142" s="31" t="s">
        <v>331</v>
      </c>
      <c r="E1142" s="61" t="s">
        <v>690</v>
      </c>
      <c r="F1142" s="31" t="s">
        <v>41</v>
      </c>
      <c r="G1142" s="32">
        <v>41484350</v>
      </c>
      <c r="H1142" s="32">
        <v>41484350</v>
      </c>
      <c r="I1142" s="19">
        <f t="shared" si="412"/>
        <v>0</v>
      </c>
    </row>
    <row r="1143" spans="1:9" s="59" customFormat="1" ht="25.5">
      <c r="A1143" s="33" t="s">
        <v>22</v>
      </c>
      <c r="B1143" s="30" t="s">
        <v>581</v>
      </c>
      <c r="C1143" s="31" t="s">
        <v>312</v>
      </c>
      <c r="D1143" s="31" t="s">
        <v>331</v>
      </c>
      <c r="E1143" s="61" t="s">
        <v>690</v>
      </c>
      <c r="F1143" s="31" t="s">
        <v>23</v>
      </c>
      <c r="G1143" s="32">
        <v>1404000</v>
      </c>
      <c r="H1143" s="32">
        <v>1404000</v>
      </c>
      <c r="I1143" s="19">
        <f t="shared" si="412"/>
        <v>0</v>
      </c>
    </row>
    <row r="1144" spans="1:9" s="59" customFormat="1" ht="38.25">
      <c r="A1144" s="33" t="s">
        <v>26</v>
      </c>
      <c r="B1144" s="30" t="s">
        <v>581</v>
      </c>
      <c r="C1144" s="31" t="s">
        <v>312</v>
      </c>
      <c r="D1144" s="31" t="s">
        <v>331</v>
      </c>
      <c r="E1144" s="61" t="s">
        <v>690</v>
      </c>
      <c r="F1144" s="31" t="s">
        <v>27</v>
      </c>
      <c r="G1144" s="32">
        <v>11708520</v>
      </c>
      <c r="H1144" s="32">
        <v>11708520</v>
      </c>
      <c r="I1144" s="19">
        <f t="shared" si="412"/>
        <v>0</v>
      </c>
    </row>
    <row r="1145" spans="1:9" s="59" customFormat="1" ht="25.5">
      <c r="A1145" s="29" t="s">
        <v>28</v>
      </c>
      <c r="B1145" s="30" t="s">
        <v>581</v>
      </c>
      <c r="C1145" s="31" t="s">
        <v>312</v>
      </c>
      <c r="D1145" s="31" t="s">
        <v>331</v>
      </c>
      <c r="E1145" s="61" t="s">
        <v>690</v>
      </c>
      <c r="F1145" s="31" t="s">
        <v>29</v>
      </c>
      <c r="G1145" s="32">
        <f t="shared" ref="G1145" si="438">G1146</f>
        <v>1000000</v>
      </c>
      <c r="H1145" s="32">
        <v>1000000</v>
      </c>
      <c r="I1145" s="19">
        <f t="shared" si="412"/>
        <v>0</v>
      </c>
    </row>
    <row r="1146" spans="1:9" s="59" customFormat="1">
      <c r="A1146" s="33" t="s">
        <v>30</v>
      </c>
      <c r="B1146" s="30" t="s">
        <v>581</v>
      </c>
      <c r="C1146" s="31" t="s">
        <v>312</v>
      </c>
      <c r="D1146" s="31" t="s">
        <v>331</v>
      </c>
      <c r="E1146" s="61" t="s">
        <v>690</v>
      </c>
      <c r="F1146" s="31" t="s">
        <v>31</v>
      </c>
      <c r="G1146" s="32">
        <v>1000000</v>
      </c>
      <c r="H1146" s="32">
        <v>1000000</v>
      </c>
      <c r="I1146" s="19">
        <f t="shared" si="412"/>
        <v>0</v>
      </c>
    </row>
    <row r="1147" spans="1:9" s="59" customFormat="1">
      <c r="A1147" s="29" t="s">
        <v>32</v>
      </c>
      <c r="B1147" s="30" t="s">
        <v>581</v>
      </c>
      <c r="C1147" s="31" t="s">
        <v>312</v>
      </c>
      <c r="D1147" s="31" t="s">
        <v>331</v>
      </c>
      <c r="E1147" s="61" t="s">
        <v>690</v>
      </c>
      <c r="F1147" s="31" t="s">
        <v>33</v>
      </c>
      <c r="G1147" s="32">
        <f>SUM(G1148:G1149)</f>
        <v>102500</v>
      </c>
      <c r="H1147" s="32">
        <v>102500</v>
      </c>
      <c r="I1147" s="19">
        <f t="shared" si="412"/>
        <v>0</v>
      </c>
    </row>
    <row r="1148" spans="1:9" s="59" customFormat="1">
      <c r="A1148" s="33" t="s">
        <v>34</v>
      </c>
      <c r="B1148" s="30" t="s">
        <v>581</v>
      </c>
      <c r="C1148" s="31" t="s">
        <v>312</v>
      </c>
      <c r="D1148" s="31" t="s">
        <v>331</v>
      </c>
      <c r="E1148" s="61" t="s">
        <v>690</v>
      </c>
      <c r="F1148" s="31" t="s">
        <v>35</v>
      </c>
      <c r="G1148" s="32">
        <v>100000</v>
      </c>
      <c r="H1148" s="32">
        <v>100000</v>
      </c>
      <c r="I1148" s="19">
        <f t="shared" si="412"/>
        <v>0</v>
      </c>
    </row>
    <row r="1149" spans="1:9" s="59" customFormat="1">
      <c r="A1149" s="33" t="s">
        <v>36</v>
      </c>
      <c r="B1149" s="30" t="s">
        <v>581</v>
      </c>
      <c r="C1149" s="31" t="s">
        <v>312</v>
      </c>
      <c r="D1149" s="31" t="s">
        <v>331</v>
      </c>
      <c r="E1149" s="61" t="s">
        <v>690</v>
      </c>
      <c r="F1149" s="31" t="s">
        <v>37</v>
      </c>
      <c r="G1149" s="32">
        <v>2500</v>
      </c>
      <c r="H1149" s="32">
        <v>2500</v>
      </c>
      <c r="I1149" s="19">
        <f t="shared" si="412"/>
        <v>0</v>
      </c>
    </row>
    <row r="1150" spans="1:9" s="59" customFormat="1">
      <c r="A1150" s="29"/>
      <c r="B1150" s="30"/>
      <c r="C1150" s="31"/>
      <c r="D1150" s="31"/>
      <c r="E1150" s="61"/>
      <c r="F1150" s="31"/>
      <c r="G1150" s="32"/>
      <c r="H1150" s="32"/>
      <c r="I1150" s="19">
        <f t="shared" si="412"/>
        <v>0</v>
      </c>
    </row>
    <row r="1151" spans="1:9" s="20" customFormat="1" ht="25.5">
      <c r="A1151" s="16" t="s">
        <v>691</v>
      </c>
      <c r="B1151" s="17" t="s">
        <v>398</v>
      </c>
      <c r="C1151" s="18" t="s">
        <v>7</v>
      </c>
      <c r="D1151" s="18" t="s">
        <v>7</v>
      </c>
      <c r="E1151" s="18" t="s">
        <v>8</v>
      </c>
      <c r="F1151" s="18" t="s">
        <v>9</v>
      </c>
      <c r="G1151" s="19">
        <f>G1152+G1167</f>
        <v>213073670</v>
      </c>
      <c r="H1151" s="19">
        <v>213073670</v>
      </c>
      <c r="I1151" s="19">
        <f t="shared" ref="I1151:I1214" si="439">G1151-H1151</f>
        <v>0</v>
      </c>
    </row>
    <row r="1152" spans="1:9" s="20" customFormat="1">
      <c r="A1152" s="21" t="s">
        <v>232</v>
      </c>
      <c r="B1152" s="22" t="s">
        <v>398</v>
      </c>
      <c r="C1152" s="23" t="s">
        <v>233</v>
      </c>
      <c r="D1152" s="23" t="s">
        <v>7</v>
      </c>
      <c r="E1152" s="23" t="s">
        <v>8</v>
      </c>
      <c r="F1152" s="23" t="s">
        <v>9</v>
      </c>
      <c r="G1152" s="24">
        <f t="shared" ref="G1152" si="440">G1153</f>
        <v>172461110</v>
      </c>
      <c r="H1152" s="24">
        <v>172461110</v>
      </c>
      <c r="I1152" s="19">
        <f t="shared" si="439"/>
        <v>0</v>
      </c>
    </row>
    <row r="1153" spans="1:9" s="20" customFormat="1">
      <c r="A1153" s="25" t="s">
        <v>447</v>
      </c>
      <c r="B1153" s="26" t="s">
        <v>398</v>
      </c>
      <c r="C1153" s="27" t="s">
        <v>233</v>
      </c>
      <c r="D1153" s="27" t="s">
        <v>13</v>
      </c>
      <c r="E1153" s="27" t="s">
        <v>8</v>
      </c>
      <c r="F1153" s="27" t="s">
        <v>9</v>
      </c>
      <c r="G1153" s="28">
        <f t="shared" ref="G1153" si="441">G1154+G1161</f>
        <v>172461110</v>
      </c>
      <c r="H1153" s="28">
        <v>172461110</v>
      </c>
      <c r="I1153" s="19">
        <f t="shared" si="439"/>
        <v>0</v>
      </c>
    </row>
    <row r="1154" spans="1:9" s="20" customFormat="1" ht="25.5">
      <c r="A1154" s="29" t="s">
        <v>692</v>
      </c>
      <c r="B1154" s="30" t="s">
        <v>398</v>
      </c>
      <c r="C1154" s="31" t="s">
        <v>233</v>
      </c>
      <c r="D1154" s="31" t="s">
        <v>13</v>
      </c>
      <c r="E1154" s="31" t="s">
        <v>693</v>
      </c>
      <c r="F1154" s="31" t="s">
        <v>9</v>
      </c>
      <c r="G1154" s="32">
        <f t="shared" ref="G1154:G1157" si="442">G1155</f>
        <v>172227560</v>
      </c>
      <c r="H1154" s="32">
        <v>172227560</v>
      </c>
      <c r="I1154" s="19">
        <f t="shared" si="439"/>
        <v>0</v>
      </c>
    </row>
    <row r="1155" spans="1:9" s="20" customFormat="1" ht="38.25">
      <c r="A1155" s="29" t="s">
        <v>694</v>
      </c>
      <c r="B1155" s="30" t="s">
        <v>398</v>
      </c>
      <c r="C1155" s="31" t="s">
        <v>233</v>
      </c>
      <c r="D1155" s="31" t="s">
        <v>13</v>
      </c>
      <c r="E1155" s="31" t="s">
        <v>695</v>
      </c>
      <c r="F1155" s="31" t="s">
        <v>9</v>
      </c>
      <c r="G1155" s="32">
        <f t="shared" si="442"/>
        <v>172227560</v>
      </c>
      <c r="H1155" s="32">
        <v>172227560</v>
      </c>
      <c r="I1155" s="19">
        <f t="shared" si="439"/>
        <v>0</v>
      </c>
    </row>
    <row r="1156" spans="1:9" s="20" customFormat="1" ht="38.25">
      <c r="A1156" s="29" t="s">
        <v>696</v>
      </c>
      <c r="B1156" s="30" t="s">
        <v>398</v>
      </c>
      <c r="C1156" s="31" t="s">
        <v>233</v>
      </c>
      <c r="D1156" s="31" t="s">
        <v>13</v>
      </c>
      <c r="E1156" s="31" t="s">
        <v>697</v>
      </c>
      <c r="F1156" s="31" t="s">
        <v>9</v>
      </c>
      <c r="G1156" s="32">
        <f t="shared" si="442"/>
        <v>172227560</v>
      </c>
      <c r="H1156" s="32">
        <v>172227560</v>
      </c>
      <c r="I1156" s="19">
        <f t="shared" si="439"/>
        <v>0</v>
      </c>
    </row>
    <row r="1157" spans="1:9" s="20" customFormat="1" ht="25.5">
      <c r="A1157" s="33" t="s">
        <v>136</v>
      </c>
      <c r="B1157" s="30" t="s">
        <v>398</v>
      </c>
      <c r="C1157" s="31" t="s">
        <v>233</v>
      </c>
      <c r="D1157" s="31" t="s">
        <v>13</v>
      </c>
      <c r="E1157" s="31" t="s">
        <v>698</v>
      </c>
      <c r="F1157" s="31" t="s">
        <v>9</v>
      </c>
      <c r="G1157" s="32">
        <f t="shared" si="442"/>
        <v>172227560</v>
      </c>
      <c r="H1157" s="32">
        <v>172227560</v>
      </c>
      <c r="I1157" s="19">
        <f t="shared" si="439"/>
        <v>0</v>
      </c>
    </row>
    <row r="1158" spans="1:9" s="20" customFormat="1">
      <c r="A1158" s="29" t="s">
        <v>395</v>
      </c>
      <c r="B1158" s="30" t="s">
        <v>398</v>
      </c>
      <c r="C1158" s="31" t="s">
        <v>233</v>
      </c>
      <c r="D1158" s="31" t="s">
        <v>13</v>
      </c>
      <c r="E1158" s="31" t="s">
        <v>698</v>
      </c>
      <c r="F1158" s="31" t="s">
        <v>396</v>
      </c>
      <c r="G1158" s="32">
        <f t="shared" ref="G1158" si="443">SUM(G1159:G1160)</f>
        <v>172227560</v>
      </c>
      <c r="H1158" s="32">
        <v>172227560</v>
      </c>
      <c r="I1158" s="19">
        <f t="shared" si="439"/>
        <v>0</v>
      </c>
    </row>
    <row r="1159" spans="1:9" s="20" customFormat="1" ht="38.25">
      <c r="A1159" s="33" t="s">
        <v>397</v>
      </c>
      <c r="B1159" s="30" t="s">
        <v>398</v>
      </c>
      <c r="C1159" s="31" t="s">
        <v>233</v>
      </c>
      <c r="D1159" s="31" t="s">
        <v>13</v>
      </c>
      <c r="E1159" s="31" t="s">
        <v>698</v>
      </c>
      <c r="F1159" s="31" t="s">
        <v>398</v>
      </c>
      <c r="G1159" s="32">
        <v>165026640</v>
      </c>
      <c r="H1159" s="32">
        <v>165026640</v>
      </c>
      <c r="I1159" s="19">
        <f t="shared" si="439"/>
        <v>0</v>
      </c>
    </row>
    <row r="1160" spans="1:9" s="20" customFormat="1">
      <c r="A1160" s="33" t="s">
        <v>399</v>
      </c>
      <c r="B1160" s="30" t="s">
        <v>398</v>
      </c>
      <c r="C1160" s="31" t="s">
        <v>233</v>
      </c>
      <c r="D1160" s="31" t="s">
        <v>13</v>
      </c>
      <c r="E1160" s="31" t="s">
        <v>698</v>
      </c>
      <c r="F1160" s="31" t="s">
        <v>400</v>
      </c>
      <c r="G1160" s="32">
        <v>7200920</v>
      </c>
      <c r="H1160" s="32">
        <v>7200920</v>
      </c>
      <c r="I1160" s="19">
        <f t="shared" si="439"/>
        <v>0</v>
      </c>
    </row>
    <row r="1161" spans="1:9" s="20" customFormat="1" ht="63.75">
      <c r="A1161" s="29" t="s">
        <v>417</v>
      </c>
      <c r="B1161" s="30" t="s">
        <v>398</v>
      </c>
      <c r="C1161" s="31" t="s">
        <v>233</v>
      </c>
      <c r="D1161" s="31" t="s">
        <v>13</v>
      </c>
      <c r="E1161" s="31" t="s">
        <v>418</v>
      </c>
      <c r="F1161" s="31" t="s">
        <v>9</v>
      </c>
      <c r="G1161" s="32">
        <f t="shared" ref="G1161:G1164" si="444">G1162</f>
        <v>233550</v>
      </c>
      <c r="H1161" s="32">
        <v>233550</v>
      </c>
      <c r="I1161" s="19">
        <f t="shared" si="439"/>
        <v>0</v>
      </c>
    </row>
    <row r="1162" spans="1:9" s="20" customFormat="1" ht="25.5">
      <c r="A1162" s="29" t="s">
        <v>419</v>
      </c>
      <c r="B1162" s="30" t="s">
        <v>398</v>
      </c>
      <c r="C1162" s="31" t="s">
        <v>233</v>
      </c>
      <c r="D1162" s="31" t="s">
        <v>13</v>
      </c>
      <c r="E1162" s="31" t="s">
        <v>420</v>
      </c>
      <c r="F1162" s="31" t="s">
        <v>9</v>
      </c>
      <c r="G1162" s="32">
        <f t="shared" si="444"/>
        <v>233550</v>
      </c>
      <c r="H1162" s="32">
        <v>233550</v>
      </c>
      <c r="I1162" s="19">
        <f t="shared" si="439"/>
        <v>0</v>
      </c>
    </row>
    <row r="1163" spans="1:9" s="20" customFormat="1" ht="25.5">
      <c r="A1163" s="29" t="s">
        <v>421</v>
      </c>
      <c r="B1163" s="30" t="s">
        <v>398</v>
      </c>
      <c r="C1163" s="31" t="s">
        <v>233</v>
      </c>
      <c r="D1163" s="31" t="s">
        <v>13</v>
      </c>
      <c r="E1163" s="31" t="s">
        <v>422</v>
      </c>
      <c r="F1163" s="31" t="s">
        <v>9</v>
      </c>
      <c r="G1163" s="32">
        <f t="shared" si="444"/>
        <v>233550</v>
      </c>
      <c r="H1163" s="32">
        <v>233550</v>
      </c>
      <c r="I1163" s="19">
        <f t="shared" si="439"/>
        <v>0</v>
      </c>
    </row>
    <row r="1164" spans="1:9" s="20" customFormat="1" ht="38.25">
      <c r="A1164" s="29" t="s">
        <v>423</v>
      </c>
      <c r="B1164" s="30" t="s">
        <v>398</v>
      </c>
      <c r="C1164" s="31" t="s">
        <v>233</v>
      </c>
      <c r="D1164" s="31" t="s">
        <v>13</v>
      </c>
      <c r="E1164" s="31" t="s">
        <v>424</v>
      </c>
      <c r="F1164" s="31" t="s">
        <v>9</v>
      </c>
      <c r="G1164" s="32">
        <f t="shared" si="444"/>
        <v>233550</v>
      </c>
      <c r="H1164" s="32">
        <v>233550</v>
      </c>
      <c r="I1164" s="19">
        <f t="shared" si="439"/>
        <v>0</v>
      </c>
    </row>
    <row r="1165" spans="1:9" s="20" customFormat="1">
      <c r="A1165" s="29" t="s">
        <v>395</v>
      </c>
      <c r="B1165" s="30" t="s">
        <v>398</v>
      </c>
      <c r="C1165" s="31" t="s">
        <v>233</v>
      </c>
      <c r="D1165" s="31" t="s">
        <v>13</v>
      </c>
      <c r="E1165" s="31" t="s">
        <v>424</v>
      </c>
      <c r="F1165" s="31" t="s">
        <v>396</v>
      </c>
      <c r="G1165" s="32">
        <f>SUM(G1166:G1166)</f>
        <v>233550</v>
      </c>
      <c r="H1165" s="32">
        <v>233550</v>
      </c>
      <c r="I1165" s="19">
        <f t="shared" si="439"/>
        <v>0</v>
      </c>
    </row>
    <row r="1166" spans="1:9" s="20" customFormat="1">
      <c r="A1166" s="33" t="s">
        <v>399</v>
      </c>
      <c r="B1166" s="30" t="s">
        <v>398</v>
      </c>
      <c r="C1166" s="31" t="s">
        <v>233</v>
      </c>
      <c r="D1166" s="31" t="s">
        <v>13</v>
      </c>
      <c r="E1166" s="31" t="s">
        <v>424</v>
      </c>
      <c r="F1166" s="31" t="s">
        <v>400</v>
      </c>
      <c r="G1166" s="32">
        <v>233550</v>
      </c>
      <c r="H1166" s="32">
        <v>233550</v>
      </c>
      <c r="I1166" s="19">
        <f t="shared" si="439"/>
        <v>0</v>
      </c>
    </row>
    <row r="1167" spans="1:9" s="20" customFormat="1">
      <c r="A1167" s="21" t="s">
        <v>699</v>
      </c>
      <c r="B1167" s="22" t="s">
        <v>398</v>
      </c>
      <c r="C1167" s="23" t="s">
        <v>339</v>
      </c>
      <c r="D1167" s="23" t="s">
        <v>7</v>
      </c>
      <c r="E1167" s="23" t="s">
        <v>8</v>
      </c>
      <c r="F1167" s="23" t="s">
        <v>9</v>
      </c>
      <c r="G1167" s="24">
        <f>G1168+G1175+G1197+G1204</f>
        <v>40612560</v>
      </c>
      <c r="H1167" s="24">
        <v>40612560</v>
      </c>
      <c r="I1167" s="19">
        <f t="shared" si="439"/>
        <v>0</v>
      </c>
    </row>
    <row r="1168" spans="1:9" s="20" customFormat="1">
      <c r="A1168" s="25" t="s">
        <v>700</v>
      </c>
      <c r="B1168" s="26" t="s">
        <v>398</v>
      </c>
      <c r="C1168" s="27" t="s">
        <v>339</v>
      </c>
      <c r="D1168" s="27" t="s">
        <v>11</v>
      </c>
      <c r="E1168" s="27" t="s">
        <v>8</v>
      </c>
      <c r="F1168" s="27" t="s">
        <v>9</v>
      </c>
      <c r="G1168" s="28">
        <f t="shared" ref="G1168:G1172" si="445">G1169</f>
        <v>3231310</v>
      </c>
      <c r="H1168" s="28">
        <v>3231310</v>
      </c>
      <c r="I1168" s="19">
        <f t="shared" si="439"/>
        <v>0</v>
      </c>
    </row>
    <row r="1169" spans="1:9" s="20" customFormat="1" ht="25.5">
      <c r="A1169" s="29" t="s">
        <v>692</v>
      </c>
      <c r="B1169" s="30" t="s">
        <v>398</v>
      </c>
      <c r="C1169" s="31" t="s">
        <v>339</v>
      </c>
      <c r="D1169" s="31" t="s">
        <v>11</v>
      </c>
      <c r="E1169" s="31" t="s">
        <v>693</v>
      </c>
      <c r="F1169" s="31" t="s">
        <v>9</v>
      </c>
      <c r="G1169" s="32">
        <f t="shared" si="445"/>
        <v>3231310</v>
      </c>
      <c r="H1169" s="32">
        <v>3231310</v>
      </c>
      <c r="I1169" s="19">
        <f t="shared" si="439"/>
        <v>0</v>
      </c>
    </row>
    <row r="1170" spans="1:9" s="20" customFormat="1" ht="38.25">
      <c r="A1170" s="29" t="s">
        <v>694</v>
      </c>
      <c r="B1170" s="30" t="s">
        <v>398</v>
      </c>
      <c r="C1170" s="31" t="s">
        <v>339</v>
      </c>
      <c r="D1170" s="31" t="s">
        <v>11</v>
      </c>
      <c r="E1170" s="31" t="s">
        <v>695</v>
      </c>
      <c r="F1170" s="31" t="s">
        <v>9</v>
      </c>
      <c r="G1170" s="32">
        <f t="shared" si="445"/>
        <v>3231310</v>
      </c>
      <c r="H1170" s="32">
        <v>3231310</v>
      </c>
      <c r="I1170" s="19">
        <f t="shared" si="439"/>
        <v>0</v>
      </c>
    </row>
    <row r="1171" spans="1:9" s="20" customFormat="1" ht="25.5">
      <c r="A1171" s="36" t="s">
        <v>701</v>
      </c>
      <c r="B1171" s="37" t="s">
        <v>398</v>
      </c>
      <c r="C1171" s="38" t="s">
        <v>339</v>
      </c>
      <c r="D1171" s="38" t="s">
        <v>11</v>
      </c>
      <c r="E1171" s="38" t="s">
        <v>702</v>
      </c>
      <c r="F1171" s="38" t="s">
        <v>9</v>
      </c>
      <c r="G1171" s="39">
        <f t="shared" si="445"/>
        <v>3231310</v>
      </c>
      <c r="H1171" s="39">
        <v>3231310</v>
      </c>
      <c r="I1171" s="19">
        <f t="shared" si="439"/>
        <v>0</v>
      </c>
    </row>
    <row r="1172" spans="1:9" s="20" customFormat="1" ht="25.5">
      <c r="A1172" s="33" t="s">
        <v>136</v>
      </c>
      <c r="B1172" s="37" t="s">
        <v>398</v>
      </c>
      <c r="C1172" s="38" t="s">
        <v>339</v>
      </c>
      <c r="D1172" s="38" t="s">
        <v>11</v>
      </c>
      <c r="E1172" s="38" t="s">
        <v>703</v>
      </c>
      <c r="F1172" s="38" t="s">
        <v>9</v>
      </c>
      <c r="G1172" s="39">
        <f t="shared" si="445"/>
        <v>3231310</v>
      </c>
      <c r="H1172" s="39">
        <v>3231310</v>
      </c>
      <c r="I1172" s="19">
        <f t="shared" si="439"/>
        <v>0</v>
      </c>
    </row>
    <row r="1173" spans="1:9" s="20" customFormat="1">
      <c r="A1173" s="29" t="s">
        <v>395</v>
      </c>
      <c r="B1173" s="37" t="s">
        <v>398</v>
      </c>
      <c r="C1173" s="38" t="s">
        <v>339</v>
      </c>
      <c r="D1173" s="38" t="s">
        <v>11</v>
      </c>
      <c r="E1173" s="38" t="s">
        <v>703</v>
      </c>
      <c r="F1173" s="38" t="s">
        <v>396</v>
      </c>
      <c r="G1173" s="32">
        <f>SUM(G1174:G1174)</f>
        <v>3231310</v>
      </c>
      <c r="H1173" s="32">
        <v>3231310</v>
      </c>
      <c r="I1173" s="19">
        <f t="shared" si="439"/>
        <v>0</v>
      </c>
    </row>
    <row r="1174" spans="1:9" s="20" customFormat="1" ht="38.25">
      <c r="A1174" s="33" t="s">
        <v>397</v>
      </c>
      <c r="B1174" s="37" t="s">
        <v>398</v>
      </c>
      <c r="C1174" s="38" t="s">
        <v>339</v>
      </c>
      <c r="D1174" s="38" t="s">
        <v>11</v>
      </c>
      <c r="E1174" s="38" t="s">
        <v>703</v>
      </c>
      <c r="F1174" s="38" t="s">
        <v>398</v>
      </c>
      <c r="G1174" s="32">
        <v>3231310</v>
      </c>
      <c r="H1174" s="32">
        <v>3231310</v>
      </c>
      <c r="I1174" s="19">
        <f t="shared" si="439"/>
        <v>0</v>
      </c>
    </row>
    <row r="1175" spans="1:9" s="20" customFormat="1">
      <c r="A1175" s="25" t="s">
        <v>704</v>
      </c>
      <c r="B1175" s="26" t="s">
        <v>398</v>
      </c>
      <c r="C1175" s="27" t="s">
        <v>339</v>
      </c>
      <c r="D1175" s="27" t="s">
        <v>68</v>
      </c>
      <c r="E1175" s="27" t="s">
        <v>8</v>
      </c>
      <c r="F1175" s="27" t="s">
        <v>9</v>
      </c>
      <c r="G1175" s="28">
        <f t="shared" ref="G1175" si="446">G1176</f>
        <v>17720350</v>
      </c>
      <c r="H1175" s="28">
        <v>17720350</v>
      </c>
      <c r="I1175" s="19">
        <f t="shared" si="439"/>
        <v>0</v>
      </c>
    </row>
    <row r="1176" spans="1:9" s="20" customFormat="1" ht="25.5">
      <c r="A1176" s="29" t="s">
        <v>692</v>
      </c>
      <c r="B1176" s="30" t="s">
        <v>398</v>
      </c>
      <c r="C1176" s="31" t="s">
        <v>339</v>
      </c>
      <c r="D1176" s="31" t="s">
        <v>68</v>
      </c>
      <c r="E1176" s="31" t="s">
        <v>693</v>
      </c>
      <c r="F1176" s="31" t="s">
        <v>9</v>
      </c>
      <c r="G1176" s="32">
        <f>G1177+G1182</f>
        <v>17720350</v>
      </c>
      <c r="H1176" s="32">
        <v>17720350</v>
      </c>
      <c r="I1176" s="19">
        <f t="shared" si="439"/>
        <v>0</v>
      </c>
    </row>
    <row r="1177" spans="1:9" s="20" customFormat="1" ht="38.25">
      <c r="A1177" s="29" t="s">
        <v>694</v>
      </c>
      <c r="B1177" s="30" t="s">
        <v>398</v>
      </c>
      <c r="C1177" s="31" t="s">
        <v>339</v>
      </c>
      <c r="D1177" s="31" t="s">
        <v>68</v>
      </c>
      <c r="E1177" s="31" t="s">
        <v>695</v>
      </c>
      <c r="F1177" s="31" t="s">
        <v>9</v>
      </c>
      <c r="G1177" s="32">
        <f t="shared" ref="G1177:G1179" si="447">G1178</f>
        <v>11724350</v>
      </c>
      <c r="H1177" s="32">
        <v>11724350</v>
      </c>
      <c r="I1177" s="19">
        <f t="shared" si="439"/>
        <v>0</v>
      </c>
    </row>
    <row r="1178" spans="1:9" s="20" customFormat="1" ht="63.75">
      <c r="A1178" s="29" t="s">
        <v>705</v>
      </c>
      <c r="B1178" s="30" t="s">
        <v>398</v>
      </c>
      <c r="C1178" s="31" t="s">
        <v>339</v>
      </c>
      <c r="D1178" s="31" t="s">
        <v>68</v>
      </c>
      <c r="E1178" s="31" t="s">
        <v>706</v>
      </c>
      <c r="F1178" s="31" t="s">
        <v>9</v>
      </c>
      <c r="G1178" s="32">
        <f t="shared" si="447"/>
        <v>11724350</v>
      </c>
      <c r="H1178" s="32">
        <v>11724350</v>
      </c>
      <c r="I1178" s="19">
        <f t="shared" si="439"/>
        <v>0</v>
      </c>
    </row>
    <row r="1179" spans="1:9" s="20" customFormat="1" ht="25.5">
      <c r="A1179" s="33" t="s">
        <v>136</v>
      </c>
      <c r="B1179" s="37" t="s">
        <v>398</v>
      </c>
      <c r="C1179" s="31" t="s">
        <v>339</v>
      </c>
      <c r="D1179" s="31" t="s">
        <v>68</v>
      </c>
      <c r="E1179" s="38" t="s">
        <v>707</v>
      </c>
      <c r="F1179" s="38" t="s">
        <v>9</v>
      </c>
      <c r="G1179" s="39">
        <f t="shared" si="447"/>
        <v>11724350</v>
      </c>
      <c r="H1179" s="39">
        <v>11724350</v>
      </c>
      <c r="I1179" s="19">
        <f t="shared" si="439"/>
        <v>0</v>
      </c>
    </row>
    <row r="1180" spans="1:9" s="20" customFormat="1">
      <c r="A1180" s="29" t="s">
        <v>395</v>
      </c>
      <c r="B1180" s="37" t="s">
        <v>398</v>
      </c>
      <c r="C1180" s="31" t="s">
        <v>339</v>
      </c>
      <c r="D1180" s="31" t="s">
        <v>68</v>
      </c>
      <c r="E1180" s="38" t="s">
        <v>707</v>
      </c>
      <c r="F1180" s="38" t="s">
        <v>396</v>
      </c>
      <c r="G1180" s="32">
        <f>SUM(G1181:G1181)</f>
        <v>11724350</v>
      </c>
      <c r="H1180" s="32">
        <v>11724350</v>
      </c>
      <c r="I1180" s="19">
        <f t="shared" si="439"/>
        <v>0</v>
      </c>
    </row>
    <row r="1181" spans="1:9" s="20" customFormat="1" ht="38.25">
      <c r="A1181" s="33" t="s">
        <v>397</v>
      </c>
      <c r="B1181" s="37" t="s">
        <v>398</v>
      </c>
      <c r="C1181" s="31" t="s">
        <v>339</v>
      </c>
      <c r="D1181" s="31" t="s">
        <v>68</v>
      </c>
      <c r="E1181" s="38" t="s">
        <v>707</v>
      </c>
      <c r="F1181" s="38" t="s">
        <v>398</v>
      </c>
      <c r="G1181" s="32">
        <v>11724350</v>
      </c>
      <c r="H1181" s="32">
        <v>11724350</v>
      </c>
      <c r="I1181" s="19">
        <f t="shared" si="439"/>
        <v>0</v>
      </c>
    </row>
    <row r="1182" spans="1:9" s="20" customFormat="1" ht="25.5">
      <c r="A1182" s="29" t="s">
        <v>708</v>
      </c>
      <c r="B1182" s="30" t="s">
        <v>398</v>
      </c>
      <c r="C1182" s="31" t="s">
        <v>339</v>
      </c>
      <c r="D1182" s="31" t="s">
        <v>68</v>
      </c>
      <c r="E1182" s="31" t="s">
        <v>709</v>
      </c>
      <c r="F1182" s="31" t="s">
        <v>9</v>
      </c>
      <c r="G1182" s="32">
        <f>G1183+G1189+G1193</f>
        <v>5996000</v>
      </c>
      <c r="H1182" s="32">
        <v>5996000</v>
      </c>
      <c r="I1182" s="19">
        <f t="shared" si="439"/>
        <v>0</v>
      </c>
    </row>
    <row r="1183" spans="1:9" s="20" customFormat="1" ht="25.5">
      <c r="A1183" s="29" t="s">
        <v>710</v>
      </c>
      <c r="B1183" s="30" t="s">
        <v>398</v>
      </c>
      <c r="C1183" s="31" t="s">
        <v>339</v>
      </c>
      <c r="D1183" s="31" t="s">
        <v>68</v>
      </c>
      <c r="E1183" s="31" t="s">
        <v>711</v>
      </c>
      <c r="F1183" s="31" t="s">
        <v>9</v>
      </c>
      <c r="G1183" s="32">
        <f t="shared" ref="G1183" si="448">G1184</f>
        <v>5928500</v>
      </c>
      <c r="H1183" s="32">
        <v>5928500</v>
      </c>
      <c r="I1183" s="19">
        <f t="shared" si="439"/>
        <v>0</v>
      </c>
    </row>
    <row r="1184" spans="1:9" s="20" customFormat="1" ht="25.5">
      <c r="A1184" s="29" t="s">
        <v>712</v>
      </c>
      <c r="B1184" s="30" t="s">
        <v>398</v>
      </c>
      <c r="C1184" s="31" t="s">
        <v>339</v>
      </c>
      <c r="D1184" s="31" t="s">
        <v>68</v>
      </c>
      <c r="E1184" s="31" t="s">
        <v>713</v>
      </c>
      <c r="F1184" s="31" t="s">
        <v>9</v>
      </c>
      <c r="G1184" s="32">
        <f>G1187+G1185</f>
        <v>5928500</v>
      </c>
      <c r="H1184" s="32">
        <v>5928500</v>
      </c>
      <c r="I1184" s="19">
        <f t="shared" si="439"/>
        <v>0</v>
      </c>
    </row>
    <row r="1185" spans="1:9" s="20" customFormat="1">
      <c r="A1185" s="29" t="s">
        <v>138</v>
      </c>
      <c r="B1185" s="30" t="s">
        <v>398</v>
      </c>
      <c r="C1185" s="31" t="s">
        <v>339</v>
      </c>
      <c r="D1185" s="31" t="s">
        <v>68</v>
      </c>
      <c r="E1185" s="31" t="s">
        <v>713</v>
      </c>
      <c r="F1185" s="31" t="s">
        <v>139</v>
      </c>
      <c r="G1185" s="32">
        <f>SUM(G1186:G1186)</f>
        <v>3928500</v>
      </c>
      <c r="H1185" s="32">
        <v>3928500</v>
      </c>
      <c r="I1185" s="19">
        <f t="shared" si="439"/>
        <v>0</v>
      </c>
    </row>
    <row r="1186" spans="1:9" s="20" customFormat="1" ht="38.25">
      <c r="A1186" s="29" t="s">
        <v>714</v>
      </c>
      <c r="B1186" s="30" t="s">
        <v>398</v>
      </c>
      <c r="C1186" s="31" t="s">
        <v>339</v>
      </c>
      <c r="D1186" s="31" t="s">
        <v>68</v>
      </c>
      <c r="E1186" s="31" t="s">
        <v>713</v>
      </c>
      <c r="F1186" s="31" t="s">
        <v>715</v>
      </c>
      <c r="G1186" s="32">
        <v>3928500</v>
      </c>
      <c r="H1186" s="32">
        <v>3928500</v>
      </c>
      <c r="I1186" s="19">
        <f t="shared" si="439"/>
        <v>0</v>
      </c>
    </row>
    <row r="1187" spans="1:9" s="20" customFormat="1" ht="25.5">
      <c r="A1187" s="29" t="s">
        <v>28</v>
      </c>
      <c r="B1187" s="30" t="s">
        <v>398</v>
      </c>
      <c r="C1187" s="31" t="s">
        <v>339</v>
      </c>
      <c r="D1187" s="31" t="s">
        <v>68</v>
      </c>
      <c r="E1187" s="31" t="s">
        <v>713</v>
      </c>
      <c r="F1187" s="31" t="s">
        <v>29</v>
      </c>
      <c r="G1187" s="32">
        <f t="shared" ref="G1187" si="449">G1188</f>
        <v>2000000</v>
      </c>
      <c r="H1187" s="32">
        <v>2000000</v>
      </c>
      <c r="I1187" s="19">
        <f t="shared" si="439"/>
        <v>0</v>
      </c>
    </row>
    <row r="1188" spans="1:9" s="20" customFormat="1">
      <c r="A1188" s="33" t="s">
        <v>30</v>
      </c>
      <c r="B1188" s="30" t="s">
        <v>398</v>
      </c>
      <c r="C1188" s="31" t="s">
        <v>339</v>
      </c>
      <c r="D1188" s="31" t="s">
        <v>68</v>
      </c>
      <c r="E1188" s="31" t="s">
        <v>713</v>
      </c>
      <c r="F1188" s="31" t="s">
        <v>31</v>
      </c>
      <c r="G1188" s="32">
        <v>2000000</v>
      </c>
      <c r="H1188" s="32">
        <v>2000000</v>
      </c>
      <c r="I1188" s="19">
        <f t="shared" si="439"/>
        <v>0</v>
      </c>
    </row>
    <row r="1189" spans="1:9" s="20" customFormat="1" ht="38.25">
      <c r="A1189" s="36" t="s">
        <v>716</v>
      </c>
      <c r="B1189" s="30" t="s">
        <v>398</v>
      </c>
      <c r="C1189" s="31" t="s">
        <v>339</v>
      </c>
      <c r="D1189" s="31" t="s">
        <v>68</v>
      </c>
      <c r="E1189" s="31" t="s">
        <v>717</v>
      </c>
      <c r="F1189" s="31" t="s">
        <v>9</v>
      </c>
      <c r="G1189" s="32">
        <f t="shared" ref="G1189:G1191" si="450">G1190</f>
        <v>11250</v>
      </c>
      <c r="H1189" s="32">
        <v>11250</v>
      </c>
      <c r="I1189" s="19">
        <f t="shared" si="439"/>
        <v>0</v>
      </c>
    </row>
    <row r="1190" spans="1:9" s="20" customFormat="1">
      <c r="A1190" s="33" t="s">
        <v>718</v>
      </c>
      <c r="B1190" s="30" t="s">
        <v>398</v>
      </c>
      <c r="C1190" s="31" t="s">
        <v>339</v>
      </c>
      <c r="D1190" s="31" t="s">
        <v>68</v>
      </c>
      <c r="E1190" s="31" t="s">
        <v>719</v>
      </c>
      <c r="F1190" s="31" t="s">
        <v>9</v>
      </c>
      <c r="G1190" s="32">
        <f t="shared" si="450"/>
        <v>11250</v>
      </c>
      <c r="H1190" s="32">
        <v>11250</v>
      </c>
      <c r="I1190" s="19">
        <f t="shared" si="439"/>
        <v>0</v>
      </c>
    </row>
    <row r="1191" spans="1:9" s="20" customFormat="1" ht="25.5">
      <c r="A1191" s="29" t="s">
        <v>28</v>
      </c>
      <c r="B1191" s="30" t="s">
        <v>398</v>
      </c>
      <c r="C1191" s="31" t="s">
        <v>339</v>
      </c>
      <c r="D1191" s="31" t="s">
        <v>68</v>
      </c>
      <c r="E1191" s="31" t="s">
        <v>719</v>
      </c>
      <c r="F1191" s="31" t="s">
        <v>29</v>
      </c>
      <c r="G1191" s="32">
        <f t="shared" si="450"/>
        <v>11250</v>
      </c>
      <c r="H1191" s="32">
        <v>11250</v>
      </c>
      <c r="I1191" s="19">
        <f t="shared" si="439"/>
        <v>0</v>
      </c>
    </row>
    <row r="1192" spans="1:9" s="20" customFormat="1">
      <c r="A1192" s="33" t="s">
        <v>30</v>
      </c>
      <c r="B1192" s="30" t="s">
        <v>398</v>
      </c>
      <c r="C1192" s="31" t="s">
        <v>339</v>
      </c>
      <c r="D1192" s="31" t="s">
        <v>68</v>
      </c>
      <c r="E1192" s="31" t="s">
        <v>719</v>
      </c>
      <c r="F1192" s="31" t="s">
        <v>31</v>
      </c>
      <c r="G1192" s="32">
        <v>11250</v>
      </c>
      <c r="H1192" s="32">
        <v>11250</v>
      </c>
      <c r="I1192" s="19">
        <f t="shared" si="439"/>
        <v>0</v>
      </c>
    </row>
    <row r="1193" spans="1:9" s="20" customFormat="1" ht="38.25">
      <c r="A1193" s="36" t="s">
        <v>720</v>
      </c>
      <c r="B1193" s="30" t="s">
        <v>398</v>
      </c>
      <c r="C1193" s="31" t="s">
        <v>339</v>
      </c>
      <c r="D1193" s="31" t="s">
        <v>68</v>
      </c>
      <c r="E1193" s="31" t="s">
        <v>721</v>
      </c>
      <c r="F1193" s="31" t="s">
        <v>9</v>
      </c>
      <c r="G1193" s="32">
        <f t="shared" ref="G1193:G1195" si="451">G1194</f>
        <v>56250</v>
      </c>
      <c r="H1193" s="32">
        <v>56250</v>
      </c>
      <c r="I1193" s="19">
        <f t="shared" si="439"/>
        <v>0</v>
      </c>
    </row>
    <row r="1194" spans="1:9" s="20" customFormat="1" ht="25.5">
      <c r="A1194" s="33" t="s">
        <v>722</v>
      </c>
      <c r="B1194" s="30" t="s">
        <v>398</v>
      </c>
      <c r="C1194" s="31" t="s">
        <v>339</v>
      </c>
      <c r="D1194" s="31" t="s">
        <v>68</v>
      </c>
      <c r="E1194" s="31" t="s">
        <v>723</v>
      </c>
      <c r="F1194" s="31" t="s">
        <v>9</v>
      </c>
      <c r="G1194" s="32">
        <f t="shared" si="451"/>
        <v>56250</v>
      </c>
      <c r="H1194" s="32">
        <v>56250</v>
      </c>
      <c r="I1194" s="19">
        <f t="shared" si="439"/>
        <v>0</v>
      </c>
    </row>
    <row r="1195" spans="1:9" s="20" customFormat="1" ht="25.5">
      <c r="A1195" s="29" t="s">
        <v>28</v>
      </c>
      <c r="B1195" s="30" t="s">
        <v>398</v>
      </c>
      <c r="C1195" s="31" t="s">
        <v>339</v>
      </c>
      <c r="D1195" s="31" t="s">
        <v>68</v>
      </c>
      <c r="E1195" s="31" t="s">
        <v>723</v>
      </c>
      <c r="F1195" s="31" t="s">
        <v>29</v>
      </c>
      <c r="G1195" s="32">
        <f t="shared" si="451"/>
        <v>56250</v>
      </c>
      <c r="H1195" s="32">
        <v>56250</v>
      </c>
      <c r="I1195" s="19">
        <f t="shared" si="439"/>
        <v>0</v>
      </c>
    </row>
    <row r="1196" spans="1:9" s="20" customFormat="1">
      <c r="A1196" s="33" t="s">
        <v>30</v>
      </c>
      <c r="B1196" s="30" t="s">
        <v>398</v>
      </c>
      <c r="C1196" s="31" t="s">
        <v>339</v>
      </c>
      <c r="D1196" s="31" t="s">
        <v>68</v>
      </c>
      <c r="E1196" s="31" t="s">
        <v>723</v>
      </c>
      <c r="F1196" s="31" t="s">
        <v>31</v>
      </c>
      <c r="G1196" s="32">
        <v>56250</v>
      </c>
      <c r="H1196" s="32">
        <v>56250</v>
      </c>
      <c r="I1196" s="19">
        <f t="shared" si="439"/>
        <v>0</v>
      </c>
    </row>
    <row r="1197" spans="1:9" s="20" customFormat="1">
      <c r="A1197" s="25" t="s">
        <v>724</v>
      </c>
      <c r="B1197" s="26" t="s">
        <v>398</v>
      </c>
      <c r="C1197" s="27" t="s">
        <v>339</v>
      </c>
      <c r="D1197" s="27" t="s">
        <v>13</v>
      </c>
      <c r="E1197" s="27" t="s">
        <v>8</v>
      </c>
      <c r="F1197" s="27" t="s">
        <v>9</v>
      </c>
      <c r="G1197" s="28">
        <f t="shared" ref="G1197:G1202" si="452">G1198</f>
        <v>1500000</v>
      </c>
      <c r="H1197" s="28">
        <v>1500000</v>
      </c>
      <c r="I1197" s="19">
        <f t="shared" si="439"/>
        <v>0</v>
      </c>
    </row>
    <row r="1198" spans="1:9" s="20" customFormat="1" ht="25.5">
      <c r="A1198" s="29" t="s">
        <v>692</v>
      </c>
      <c r="B1198" s="30" t="s">
        <v>398</v>
      </c>
      <c r="C1198" s="31" t="s">
        <v>339</v>
      </c>
      <c r="D1198" s="31" t="s">
        <v>13</v>
      </c>
      <c r="E1198" s="31" t="s">
        <v>693</v>
      </c>
      <c r="F1198" s="31" t="s">
        <v>9</v>
      </c>
      <c r="G1198" s="32">
        <f t="shared" si="452"/>
        <v>1500000</v>
      </c>
      <c r="H1198" s="32">
        <v>1500000</v>
      </c>
      <c r="I1198" s="19">
        <f t="shared" si="439"/>
        <v>0</v>
      </c>
    </row>
    <row r="1199" spans="1:9" s="20" customFormat="1" ht="25.5">
      <c r="A1199" s="29" t="s">
        <v>708</v>
      </c>
      <c r="B1199" s="30" t="s">
        <v>398</v>
      </c>
      <c r="C1199" s="31" t="s">
        <v>339</v>
      </c>
      <c r="D1199" s="31" t="s">
        <v>13</v>
      </c>
      <c r="E1199" s="31" t="s">
        <v>709</v>
      </c>
      <c r="F1199" s="31" t="s">
        <v>9</v>
      </c>
      <c r="G1199" s="32">
        <f t="shared" si="452"/>
        <v>1500000</v>
      </c>
      <c r="H1199" s="32">
        <v>1500000</v>
      </c>
      <c r="I1199" s="19">
        <f t="shared" si="439"/>
        <v>0</v>
      </c>
    </row>
    <row r="1200" spans="1:9" s="20" customFormat="1" ht="51">
      <c r="A1200" s="29" t="s">
        <v>725</v>
      </c>
      <c r="B1200" s="30" t="s">
        <v>398</v>
      </c>
      <c r="C1200" s="31" t="s">
        <v>339</v>
      </c>
      <c r="D1200" s="31" t="s">
        <v>13</v>
      </c>
      <c r="E1200" s="31" t="s">
        <v>726</v>
      </c>
      <c r="F1200" s="31" t="s">
        <v>9</v>
      </c>
      <c r="G1200" s="32">
        <f t="shared" si="452"/>
        <v>1500000</v>
      </c>
      <c r="H1200" s="32">
        <v>1500000</v>
      </c>
      <c r="I1200" s="19">
        <f t="shared" si="439"/>
        <v>0</v>
      </c>
    </row>
    <row r="1201" spans="1:9" s="20" customFormat="1" ht="63.75">
      <c r="A1201" s="29" t="s">
        <v>727</v>
      </c>
      <c r="B1201" s="30" t="s">
        <v>398</v>
      </c>
      <c r="C1201" s="31" t="s">
        <v>339</v>
      </c>
      <c r="D1201" s="31" t="s">
        <v>13</v>
      </c>
      <c r="E1201" s="31" t="s">
        <v>728</v>
      </c>
      <c r="F1201" s="31" t="s">
        <v>9</v>
      </c>
      <c r="G1201" s="32">
        <f t="shared" si="452"/>
        <v>1500000</v>
      </c>
      <c r="H1201" s="32">
        <v>1500000</v>
      </c>
      <c r="I1201" s="19">
        <f t="shared" si="439"/>
        <v>0</v>
      </c>
    </row>
    <row r="1202" spans="1:9" s="20" customFormat="1" ht="25.5">
      <c r="A1202" s="29" t="s">
        <v>188</v>
      </c>
      <c r="B1202" s="30" t="s">
        <v>398</v>
      </c>
      <c r="C1202" s="31" t="s">
        <v>339</v>
      </c>
      <c r="D1202" s="31" t="s">
        <v>13</v>
      </c>
      <c r="E1202" s="31" t="s">
        <v>728</v>
      </c>
      <c r="F1202" s="31" t="s">
        <v>189</v>
      </c>
      <c r="G1202" s="32">
        <f t="shared" si="452"/>
        <v>1500000</v>
      </c>
      <c r="H1202" s="32">
        <v>1500000</v>
      </c>
      <c r="I1202" s="19">
        <f t="shared" si="439"/>
        <v>0</v>
      </c>
    </row>
    <row r="1203" spans="1:9" s="20" customFormat="1" ht="25.5">
      <c r="A1203" s="29" t="s">
        <v>219</v>
      </c>
      <c r="B1203" s="30" t="s">
        <v>398</v>
      </c>
      <c r="C1203" s="31" t="s">
        <v>339</v>
      </c>
      <c r="D1203" s="31" t="s">
        <v>13</v>
      </c>
      <c r="E1203" s="31" t="s">
        <v>728</v>
      </c>
      <c r="F1203" s="31" t="s">
        <v>220</v>
      </c>
      <c r="G1203" s="32">
        <v>1500000</v>
      </c>
      <c r="H1203" s="32">
        <v>1500000</v>
      </c>
      <c r="I1203" s="19">
        <f t="shared" si="439"/>
        <v>0</v>
      </c>
    </row>
    <row r="1204" spans="1:9" s="20" customFormat="1">
      <c r="A1204" s="25" t="s">
        <v>729</v>
      </c>
      <c r="B1204" s="26" t="s">
        <v>398</v>
      </c>
      <c r="C1204" s="27" t="s">
        <v>339</v>
      </c>
      <c r="D1204" s="27" t="s">
        <v>91</v>
      </c>
      <c r="E1204" s="27" t="s">
        <v>8</v>
      </c>
      <c r="F1204" s="27" t="s">
        <v>9</v>
      </c>
      <c r="G1204" s="28">
        <f t="shared" ref="G1204:G1205" si="453">G1205</f>
        <v>18160900</v>
      </c>
      <c r="H1204" s="28">
        <v>18160900</v>
      </c>
      <c r="I1204" s="19">
        <f t="shared" si="439"/>
        <v>0</v>
      </c>
    </row>
    <row r="1205" spans="1:9" s="20" customFormat="1" ht="25.5">
      <c r="A1205" s="29" t="s">
        <v>730</v>
      </c>
      <c r="B1205" s="30" t="s">
        <v>398</v>
      </c>
      <c r="C1205" s="31" t="s">
        <v>339</v>
      </c>
      <c r="D1205" s="31" t="s">
        <v>91</v>
      </c>
      <c r="E1205" s="31" t="s">
        <v>731</v>
      </c>
      <c r="F1205" s="31" t="s">
        <v>9</v>
      </c>
      <c r="G1205" s="32">
        <f t="shared" si="453"/>
        <v>18160900</v>
      </c>
      <c r="H1205" s="32">
        <v>18160900</v>
      </c>
      <c r="I1205" s="19">
        <f t="shared" si="439"/>
        <v>0</v>
      </c>
    </row>
    <row r="1206" spans="1:9" s="20" customFormat="1" ht="38.25">
      <c r="A1206" s="29" t="s">
        <v>732</v>
      </c>
      <c r="B1206" s="30" t="s">
        <v>398</v>
      </c>
      <c r="C1206" s="31" t="s">
        <v>339</v>
      </c>
      <c r="D1206" s="31" t="s">
        <v>91</v>
      </c>
      <c r="E1206" s="31" t="s">
        <v>733</v>
      </c>
      <c r="F1206" s="31" t="s">
        <v>9</v>
      </c>
      <c r="G1206" s="32">
        <f>G1207+G1216+G1220</f>
        <v>18160900</v>
      </c>
      <c r="H1206" s="32">
        <v>18160900</v>
      </c>
      <c r="I1206" s="19">
        <f t="shared" si="439"/>
        <v>0</v>
      </c>
    </row>
    <row r="1207" spans="1:9" s="20" customFormat="1" ht="25.5">
      <c r="A1207" s="29" t="s">
        <v>18</v>
      </c>
      <c r="B1207" s="30" t="s">
        <v>398</v>
      </c>
      <c r="C1207" s="31" t="s">
        <v>339</v>
      </c>
      <c r="D1207" s="31" t="s">
        <v>91</v>
      </c>
      <c r="E1207" s="31" t="s">
        <v>734</v>
      </c>
      <c r="F1207" s="31" t="s">
        <v>9</v>
      </c>
      <c r="G1207" s="32">
        <f t="shared" ref="G1207" si="454">G1208+G1211+G1213</f>
        <v>774460</v>
      </c>
      <c r="H1207" s="32">
        <v>774460</v>
      </c>
      <c r="I1207" s="19">
        <f t="shared" si="439"/>
        <v>0</v>
      </c>
    </row>
    <row r="1208" spans="1:9" s="20" customFormat="1" ht="25.5">
      <c r="A1208" s="33" t="s">
        <v>20</v>
      </c>
      <c r="B1208" s="30" t="s">
        <v>398</v>
      </c>
      <c r="C1208" s="31" t="s">
        <v>339</v>
      </c>
      <c r="D1208" s="31" t="s">
        <v>91</v>
      </c>
      <c r="E1208" s="31" t="s">
        <v>734</v>
      </c>
      <c r="F1208" s="31" t="s">
        <v>21</v>
      </c>
      <c r="G1208" s="32">
        <f t="shared" ref="G1208" si="455">SUM(G1209:G1210)</f>
        <v>202210</v>
      </c>
      <c r="H1208" s="32">
        <v>202210</v>
      </c>
      <c r="I1208" s="19">
        <f t="shared" si="439"/>
        <v>0</v>
      </c>
    </row>
    <row r="1209" spans="1:9" s="20" customFormat="1" ht="25.5">
      <c r="A1209" s="33" t="s">
        <v>22</v>
      </c>
      <c r="B1209" s="30" t="s">
        <v>398</v>
      </c>
      <c r="C1209" s="31" t="s">
        <v>339</v>
      </c>
      <c r="D1209" s="31" t="s">
        <v>91</v>
      </c>
      <c r="E1209" s="31" t="s">
        <v>734</v>
      </c>
      <c r="F1209" s="31" t="s">
        <v>23</v>
      </c>
      <c r="G1209" s="32">
        <v>155307.5</v>
      </c>
      <c r="H1209" s="32">
        <v>155307.5</v>
      </c>
      <c r="I1209" s="19">
        <f t="shared" si="439"/>
        <v>0</v>
      </c>
    </row>
    <row r="1210" spans="1:9" s="20" customFormat="1" ht="38.25">
      <c r="A1210" s="33" t="s">
        <v>26</v>
      </c>
      <c r="B1210" s="30" t="s">
        <v>398</v>
      </c>
      <c r="C1210" s="31" t="s">
        <v>339</v>
      </c>
      <c r="D1210" s="31" t="s">
        <v>91</v>
      </c>
      <c r="E1210" s="31" t="s">
        <v>734</v>
      </c>
      <c r="F1210" s="31" t="s">
        <v>27</v>
      </c>
      <c r="G1210" s="32">
        <v>46902.5</v>
      </c>
      <c r="H1210" s="32">
        <v>46902.5</v>
      </c>
      <c r="I1210" s="19">
        <f t="shared" si="439"/>
        <v>0</v>
      </c>
    </row>
    <row r="1211" spans="1:9" s="20" customFormat="1" ht="25.5">
      <c r="A1211" s="29" t="s">
        <v>28</v>
      </c>
      <c r="B1211" s="30" t="s">
        <v>398</v>
      </c>
      <c r="C1211" s="31" t="s">
        <v>339</v>
      </c>
      <c r="D1211" s="31" t="s">
        <v>91</v>
      </c>
      <c r="E1211" s="31" t="s">
        <v>734</v>
      </c>
      <c r="F1211" s="31" t="s">
        <v>29</v>
      </c>
      <c r="G1211" s="32">
        <f t="shared" ref="G1211" si="456">G1212</f>
        <v>568000</v>
      </c>
      <c r="H1211" s="32">
        <v>568000</v>
      </c>
      <c r="I1211" s="19">
        <f t="shared" si="439"/>
        <v>0</v>
      </c>
    </row>
    <row r="1212" spans="1:9" s="20" customFormat="1">
      <c r="A1212" s="33" t="s">
        <v>30</v>
      </c>
      <c r="B1212" s="30" t="s">
        <v>398</v>
      </c>
      <c r="C1212" s="31" t="s">
        <v>339</v>
      </c>
      <c r="D1212" s="31" t="s">
        <v>91</v>
      </c>
      <c r="E1212" s="31" t="s">
        <v>734</v>
      </c>
      <c r="F1212" s="31" t="s">
        <v>31</v>
      </c>
      <c r="G1212" s="32">
        <v>568000</v>
      </c>
      <c r="H1212" s="32">
        <v>568000</v>
      </c>
      <c r="I1212" s="19">
        <f t="shared" si="439"/>
        <v>0</v>
      </c>
    </row>
    <row r="1213" spans="1:9" s="20" customFormat="1">
      <c r="A1213" s="29" t="s">
        <v>32</v>
      </c>
      <c r="B1213" s="30" t="s">
        <v>398</v>
      </c>
      <c r="C1213" s="31" t="s">
        <v>339</v>
      </c>
      <c r="D1213" s="31" t="s">
        <v>91</v>
      </c>
      <c r="E1213" s="31" t="s">
        <v>734</v>
      </c>
      <c r="F1213" s="31" t="s">
        <v>33</v>
      </c>
      <c r="G1213" s="32">
        <f>SUM(G1214:G1215)</f>
        <v>4250</v>
      </c>
      <c r="H1213" s="32">
        <v>4250</v>
      </c>
      <c r="I1213" s="19">
        <f t="shared" si="439"/>
        <v>0</v>
      </c>
    </row>
    <row r="1214" spans="1:9" s="20" customFormat="1">
      <c r="A1214" s="33" t="s">
        <v>34</v>
      </c>
      <c r="B1214" s="30" t="s">
        <v>398</v>
      </c>
      <c r="C1214" s="31" t="s">
        <v>339</v>
      </c>
      <c r="D1214" s="31" t="s">
        <v>91</v>
      </c>
      <c r="E1214" s="31" t="s">
        <v>734</v>
      </c>
      <c r="F1214" s="31" t="s">
        <v>35</v>
      </c>
      <c r="G1214" s="32">
        <v>500</v>
      </c>
      <c r="H1214" s="32">
        <v>500</v>
      </c>
      <c r="I1214" s="19">
        <f t="shared" si="439"/>
        <v>0</v>
      </c>
    </row>
    <row r="1215" spans="1:9" s="20" customFormat="1">
      <c r="A1215" s="33" t="s">
        <v>36</v>
      </c>
      <c r="B1215" s="30" t="s">
        <v>398</v>
      </c>
      <c r="C1215" s="31" t="s">
        <v>339</v>
      </c>
      <c r="D1215" s="31" t="s">
        <v>91</v>
      </c>
      <c r="E1215" s="31" t="s">
        <v>734</v>
      </c>
      <c r="F1215" s="31" t="s">
        <v>37</v>
      </c>
      <c r="G1215" s="32">
        <v>3750</v>
      </c>
      <c r="H1215" s="32">
        <v>3750</v>
      </c>
      <c r="I1215" s="19">
        <f t="shared" ref="I1215:I1278" si="457">G1215-H1215</f>
        <v>0</v>
      </c>
    </row>
    <row r="1216" spans="1:9" s="20" customFormat="1" ht="25.5">
      <c r="A1216" s="29" t="s">
        <v>38</v>
      </c>
      <c r="B1216" s="30" t="s">
        <v>398</v>
      </c>
      <c r="C1216" s="31" t="s">
        <v>339</v>
      </c>
      <c r="D1216" s="31" t="s">
        <v>91</v>
      </c>
      <c r="E1216" s="31" t="s">
        <v>735</v>
      </c>
      <c r="F1216" s="31" t="s">
        <v>9</v>
      </c>
      <c r="G1216" s="32">
        <f t="shared" ref="G1216" si="458">G1217</f>
        <v>7454360</v>
      </c>
      <c r="H1216" s="32">
        <v>7454360</v>
      </c>
      <c r="I1216" s="19">
        <f t="shared" si="457"/>
        <v>0</v>
      </c>
    </row>
    <row r="1217" spans="1:9" s="20" customFormat="1" ht="25.5">
      <c r="A1217" s="33" t="s">
        <v>20</v>
      </c>
      <c r="B1217" s="30" t="s">
        <v>398</v>
      </c>
      <c r="C1217" s="31" t="s">
        <v>339</v>
      </c>
      <c r="D1217" s="31" t="s">
        <v>91</v>
      </c>
      <c r="E1217" s="31" t="s">
        <v>735</v>
      </c>
      <c r="F1217" s="31" t="s">
        <v>21</v>
      </c>
      <c r="G1217" s="32">
        <f t="shared" ref="G1217" si="459">SUM(G1218:G1219)</f>
        <v>7454360</v>
      </c>
      <c r="H1217" s="32">
        <v>7454360</v>
      </c>
      <c r="I1217" s="19">
        <f t="shared" si="457"/>
        <v>0</v>
      </c>
    </row>
    <row r="1218" spans="1:9" s="20" customFormat="1">
      <c r="A1218" s="33" t="s">
        <v>40</v>
      </c>
      <c r="B1218" s="30" t="s">
        <v>398</v>
      </c>
      <c r="C1218" s="31" t="s">
        <v>339</v>
      </c>
      <c r="D1218" s="31" t="s">
        <v>91</v>
      </c>
      <c r="E1218" s="31" t="s">
        <v>735</v>
      </c>
      <c r="F1218" s="31" t="s">
        <v>41</v>
      </c>
      <c r="G1218" s="32">
        <v>5725310</v>
      </c>
      <c r="H1218" s="32">
        <v>5725310</v>
      </c>
      <c r="I1218" s="19">
        <f t="shared" si="457"/>
        <v>0</v>
      </c>
    </row>
    <row r="1219" spans="1:9" s="20" customFormat="1" ht="38.25">
      <c r="A1219" s="33" t="s">
        <v>26</v>
      </c>
      <c r="B1219" s="30" t="s">
        <v>398</v>
      </c>
      <c r="C1219" s="31" t="s">
        <v>339</v>
      </c>
      <c r="D1219" s="31" t="s">
        <v>91</v>
      </c>
      <c r="E1219" s="31" t="s">
        <v>735</v>
      </c>
      <c r="F1219" s="31" t="s">
        <v>27</v>
      </c>
      <c r="G1219" s="32">
        <v>1729050</v>
      </c>
      <c r="H1219" s="32">
        <v>1729050</v>
      </c>
      <c r="I1219" s="19">
        <f t="shared" si="457"/>
        <v>0</v>
      </c>
    </row>
    <row r="1220" spans="1:9" s="20" customFormat="1" ht="25.5">
      <c r="A1220" s="35" t="s">
        <v>136</v>
      </c>
      <c r="B1220" s="30" t="s">
        <v>398</v>
      </c>
      <c r="C1220" s="31" t="s">
        <v>339</v>
      </c>
      <c r="D1220" s="31" t="s">
        <v>91</v>
      </c>
      <c r="E1220" s="62" t="s">
        <v>736</v>
      </c>
      <c r="F1220" s="62" t="s">
        <v>9</v>
      </c>
      <c r="G1220" s="32">
        <f t="shared" ref="G1220" si="460">G1221+G1224</f>
        <v>9932080</v>
      </c>
      <c r="H1220" s="32">
        <v>9932080</v>
      </c>
      <c r="I1220" s="19">
        <f t="shared" si="457"/>
        <v>0</v>
      </c>
    </row>
    <row r="1221" spans="1:9" s="20" customFormat="1">
      <c r="A1221" s="44" t="s">
        <v>138</v>
      </c>
      <c r="B1221" s="30" t="s">
        <v>398</v>
      </c>
      <c r="C1221" s="31" t="s">
        <v>339</v>
      </c>
      <c r="D1221" s="31" t="s">
        <v>91</v>
      </c>
      <c r="E1221" s="62" t="s">
        <v>736</v>
      </c>
      <c r="F1221" s="62" t="s">
        <v>139</v>
      </c>
      <c r="G1221" s="32">
        <f t="shared" ref="G1221" si="461">SUM(G1222:G1223)</f>
        <v>8792080</v>
      </c>
      <c r="H1221" s="32">
        <v>8792080</v>
      </c>
      <c r="I1221" s="19">
        <f t="shared" si="457"/>
        <v>0</v>
      </c>
    </row>
    <row r="1222" spans="1:9" s="20" customFormat="1">
      <c r="A1222" s="33" t="s">
        <v>140</v>
      </c>
      <c r="B1222" s="30" t="s">
        <v>398</v>
      </c>
      <c r="C1222" s="31" t="s">
        <v>339</v>
      </c>
      <c r="D1222" s="31" t="s">
        <v>91</v>
      </c>
      <c r="E1222" s="62" t="s">
        <v>736</v>
      </c>
      <c r="F1222" s="62" t="s">
        <v>141</v>
      </c>
      <c r="G1222" s="32">
        <v>6752750</v>
      </c>
      <c r="H1222" s="32">
        <v>6752750</v>
      </c>
      <c r="I1222" s="19">
        <f t="shared" si="457"/>
        <v>0</v>
      </c>
    </row>
    <row r="1223" spans="1:9" s="20" customFormat="1" ht="38.25">
      <c r="A1223" s="33" t="s">
        <v>144</v>
      </c>
      <c r="B1223" s="30" t="s">
        <v>398</v>
      </c>
      <c r="C1223" s="31" t="s">
        <v>339</v>
      </c>
      <c r="D1223" s="31" t="s">
        <v>91</v>
      </c>
      <c r="E1223" s="62" t="s">
        <v>736</v>
      </c>
      <c r="F1223" s="62" t="s">
        <v>145</v>
      </c>
      <c r="G1223" s="32">
        <v>2039330</v>
      </c>
      <c r="H1223" s="32">
        <v>2039330</v>
      </c>
      <c r="I1223" s="19">
        <f t="shared" si="457"/>
        <v>0</v>
      </c>
    </row>
    <row r="1224" spans="1:9" s="20" customFormat="1" ht="25.5">
      <c r="A1224" s="29" t="s">
        <v>28</v>
      </c>
      <c r="B1224" s="30" t="s">
        <v>398</v>
      </c>
      <c r="C1224" s="31" t="s">
        <v>339</v>
      </c>
      <c r="D1224" s="31" t="s">
        <v>91</v>
      </c>
      <c r="E1224" s="62" t="s">
        <v>736</v>
      </c>
      <c r="F1224" s="62" t="s">
        <v>29</v>
      </c>
      <c r="G1224" s="32">
        <f t="shared" ref="G1224" si="462">G1225</f>
        <v>1140000</v>
      </c>
      <c r="H1224" s="32">
        <v>1140000</v>
      </c>
      <c r="I1224" s="19">
        <f t="shared" si="457"/>
        <v>0</v>
      </c>
    </row>
    <row r="1225" spans="1:9" s="20" customFormat="1">
      <c r="A1225" s="33" t="s">
        <v>30</v>
      </c>
      <c r="B1225" s="30" t="s">
        <v>398</v>
      </c>
      <c r="C1225" s="31" t="s">
        <v>339</v>
      </c>
      <c r="D1225" s="31" t="s">
        <v>91</v>
      </c>
      <c r="E1225" s="62" t="s">
        <v>736</v>
      </c>
      <c r="F1225" s="62" t="s">
        <v>31</v>
      </c>
      <c r="G1225" s="32">
        <v>1140000</v>
      </c>
      <c r="H1225" s="32">
        <v>1140000</v>
      </c>
      <c r="I1225" s="19">
        <f t="shared" si="457"/>
        <v>0</v>
      </c>
    </row>
    <row r="1226" spans="1:9" s="20" customFormat="1">
      <c r="A1226" s="29"/>
      <c r="B1226" s="30"/>
      <c r="C1226" s="31"/>
      <c r="D1226" s="31"/>
      <c r="E1226" s="62"/>
      <c r="F1226" s="62"/>
      <c r="G1226" s="32"/>
      <c r="H1226" s="32"/>
      <c r="I1226" s="19">
        <f t="shared" si="457"/>
        <v>0</v>
      </c>
    </row>
    <row r="1227" spans="1:9" s="20" customFormat="1">
      <c r="A1227" s="16" t="s">
        <v>737</v>
      </c>
      <c r="B1227" s="17" t="s">
        <v>738</v>
      </c>
      <c r="C1227" s="18" t="s">
        <v>7</v>
      </c>
      <c r="D1227" s="18" t="s">
        <v>7</v>
      </c>
      <c r="E1227" s="18" t="s">
        <v>8</v>
      </c>
      <c r="F1227" s="18" t="s">
        <v>9</v>
      </c>
      <c r="G1227" s="19">
        <f>G1228+G1265+G1288+G1322</f>
        <v>177508910</v>
      </c>
      <c r="H1227" s="19">
        <v>177508910</v>
      </c>
      <c r="I1227" s="19">
        <f t="shared" si="457"/>
        <v>0</v>
      </c>
    </row>
    <row r="1228" spans="1:9" s="20" customFormat="1">
      <c r="A1228" s="21" t="s">
        <v>10</v>
      </c>
      <c r="B1228" s="22" t="s">
        <v>738</v>
      </c>
      <c r="C1228" s="23" t="s">
        <v>11</v>
      </c>
      <c r="D1228" s="23" t="s">
        <v>7</v>
      </c>
      <c r="E1228" s="23" t="s">
        <v>8</v>
      </c>
      <c r="F1228" s="23" t="s">
        <v>9</v>
      </c>
      <c r="G1228" s="24">
        <f>G1229+G1255</f>
        <v>35711130</v>
      </c>
      <c r="H1228" s="24">
        <v>35711130</v>
      </c>
      <c r="I1228" s="19">
        <f t="shared" si="457"/>
        <v>0</v>
      </c>
    </row>
    <row r="1229" spans="1:9" s="20" customFormat="1" ht="38.25">
      <c r="A1229" s="25" t="s">
        <v>78</v>
      </c>
      <c r="B1229" s="26" t="s">
        <v>738</v>
      </c>
      <c r="C1229" s="27" t="s">
        <v>11</v>
      </c>
      <c r="D1229" s="27" t="s">
        <v>79</v>
      </c>
      <c r="E1229" s="27" t="s">
        <v>8</v>
      </c>
      <c r="F1229" s="27" t="s">
        <v>9</v>
      </c>
      <c r="G1229" s="28">
        <f t="shared" ref="G1229:G1230" si="463">G1230</f>
        <v>35469180</v>
      </c>
      <c r="H1229" s="28">
        <v>35469180</v>
      </c>
      <c r="I1229" s="19">
        <f t="shared" si="457"/>
        <v>0</v>
      </c>
    </row>
    <row r="1230" spans="1:9" s="20" customFormat="1" ht="25.5">
      <c r="A1230" s="36" t="s">
        <v>739</v>
      </c>
      <c r="B1230" s="37" t="s">
        <v>738</v>
      </c>
      <c r="C1230" s="38" t="s">
        <v>11</v>
      </c>
      <c r="D1230" s="38" t="s">
        <v>79</v>
      </c>
      <c r="E1230" s="38" t="s">
        <v>740</v>
      </c>
      <c r="F1230" s="38" t="s">
        <v>9</v>
      </c>
      <c r="G1230" s="39">
        <f t="shared" si="463"/>
        <v>35469180</v>
      </c>
      <c r="H1230" s="39">
        <v>35469180</v>
      </c>
      <c r="I1230" s="19">
        <f t="shared" si="457"/>
        <v>0</v>
      </c>
    </row>
    <row r="1231" spans="1:9" s="20" customFormat="1" ht="25.5">
      <c r="A1231" s="36" t="s">
        <v>741</v>
      </c>
      <c r="B1231" s="37" t="s">
        <v>738</v>
      </c>
      <c r="C1231" s="38" t="s">
        <v>11</v>
      </c>
      <c r="D1231" s="38" t="s">
        <v>79</v>
      </c>
      <c r="E1231" s="38" t="s">
        <v>742</v>
      </c>
      <c r="F1231" s="38" t="s">
        <v>9</v>
      </c>
      <c r="G1231" s="39">
        <f>G1232+G1241+G1245+G1252</f>
        <v>35469180</v>
      </c>
      <c r="H1231" s="39">
        <v>35469180</v>
      </c>
      <c r="I1231" s="19">
        <f t="shared" si="457"/>
        <v>0</v>
      </c>
    </row>
    <row r="1232" spans="1:9" s="20" customFormat="1" ht="25.5">
      <c r="A1232" s="29" t="s">
        <v>18</v>
      </c>
      <c r="B1232" s="37" t="s">
        <v>738</v>
      </c>
      <c r="C1232" s="38" t="s">
        <v>11</v>
      </c>
      <c r="D1232" s="38" t="s">
        <v>79</v>
      </c>
      <c r="E1232" s="38" t="s">
        <v>743</v>
      </c>
      <c r="F1232" s="38" t="s">
        <v>9</v>
      </c>
      <c r="G1232" s="39">
        <f t="shared" ref="G1232" si="464">G1233+G1236+G1238</f>
        <v>4551360</v>
      </c>
      <c r="H1232" s="39">
        <v>4551360</v>
      </c>
      <c r="I1232" s="19">
        <f t="shared" si="457"/>
        <v>0</v>
      </c>
    </row>
    <row r="1233" spans="1:9" s="20" customFormat="1" ht="25.5">
      <c r="A1233" s="33" t="s">
        <v>20</v>
      </c>
      <c r="B1233" s="37" t="s">
        <v>738</v>
      </c>
      <c r="C1233" s="38" t="s">
        <v>11</v>
      </c>
      <c r="D1233" s="38" t="s">
        <v>79</v>
      </c>
      <c r="E1233" s="38" t="s">
        <v>743</v>
      </c>
      <c r="F1233" s="38" t="s">
        <v>21</v>
      </c>
      <c r="G1233" s="39">
        <f t="shared" ref="G1233" si="465">SUM(G1234:G1235)</f>
        <v>620460</v>
      </c>
      <c r="H1233" s="39">
        <v>620460</v>
      </c>
      <c r="I1233" s="19">
        <f t="shared" si="457"/>
        <v>0</v>
      </c>
    </row>
    <row r="1234" spans="1:9" s="20" customFormat="1" ht="25.5">
      <c r="A1234" s="33" t="s">
        <v>22</v>
      </c>
      <c r="B1234" s="37" t="s">
        <v>738</v>
      </c>
      <c r="C1234" s="38" t="s">
        <v>11</v>
      </c>
      <c r="D1234" s="38" t="s">
        <v>79</v>
      </c>
      <c r="E1234" s="38" t="s">
        <v>743</v>
      </c>
      <c r="F1234" s="38" t="s">
        <v>23</v>
      </c>
      <c r="G1234" s="32">
        <v>476560</v>
      </c>
      <c r="H1234" s="32">
        <v>476560</v>
      </c>
      <c r="I1234" s="19">
        <f t="shared" si="457"/>
        <v>0</v>
      </c>
    </row>
    <row r="1235" spans="1:9" s="20" customFormat="1" ht="38.25">
      <c r="A1235" s="33" t="s">
        <v>26</v>
      </c>
      <c r="B1235" s="37" t="s">
        <v>738</v>
      </c>
      <c r="C1235" s="38" t="s">
        <v>11</v>
      </c>
      <c r="D1235" s="38" t="s">
        <v>79</v>
      </c>
      <c r="E1235" s="38" t="s">
        <v>743</v>
      </c>
      <c r="F1235" s="38" t="s">
        <v>27</v>
      </c>
      <c r="G1235" s="32">
        <v>143900</v>
      </c>
      <c r="H1235" s="32">
        <v>143900</v>
      </c>
      <c r="I1235" s="19">
        <f t="shared" si="457"/>
        <v>0</v>
      </c>
    </row>
    <row r="1236" spans="1:9" s="20" customFormat="1" ht="25.5">
      <c r="A1236" s="29" t="s">
        <v>28</v>
      </c>
      <c r="B1236" s="37" t="s">
        <v>738</v>
      </c>
      <c r="C1236" s="38" t="s">
        <v>11</v>
      </c>
      <c r="D1236" s="38" t="s">
        <v>79</v>
      </c>
      <c r="E1236" s="38" t="s">
        <v>743</v>
      </c>
      <c r="F1236" s="38" t="s">
        <v>29</v>
      </c>
      <c r="G1236" s="39">
        <f t="shared" ref="G1236" si="466">G1237</f>
        <v>3833900</v>
      </c>
      <c r="H1236" s="39">
        <v>3833900</v>
      </c>
      <c r="I1236" s="19">
        <f t="shared" si="457"/>
        <v>0</v>
      </c>
    </row>
    <row r="1237" spans="1:9" s="20" customFormat="1">
      <c r="A1237" s="33" t="s">
        <v>30</v>
      </c>
      <c r="B1237" s="37" t="s">
        <v>738</v>
      </c>
      <c r="C1237" s="38" t="s">
        <v>11</v>
      </c>
      <c r="D1237" s="38" t="s">
        <v>79</v>
      </c>
      <c r="E1237" s="38" t="s">
        <v>743</v>
      </c>
      <c r="F1237" s="38" t="s">
        <v>31</v>
      </c>
      <c r="G1237" s="32">
        <v>3833900</v>
      </c>
      <c r="H1237" s="32">
        <v>3833900</v>
      </c>
      <c r="I1237" s="19">
        <f t="shared" si="457"/>
        <v>0</v>
      </c>
    </row>
    <row r="1238" spans="1:9" s="20" customFormat="1">
      <c r="A1238" s="29" t="s">
        <v>32</v>
      </c>
      <c r="B1238" s="37" t="s">
        <v>738</v>
      </c>
      <c r="C1238" s="38" t="s">
        <v>11</v>
      </c>
      <c r="D1238" s="38" t="s">
        <v>79</v>
      </c>
      <c r="E1238" s="38" t="s">
        <v>743</v>
      </c>
      <c r="F1238" s="38" t="s">
        <v>33</v>
      </c>
      <c r="G1238" s="39">
        <f>SUM(G1239:G1240)</f>
        <v>97000</v>
      </c>
      <c r="H1238" s="39">
        <v>97000</v>
      </c>
      <c r="I1238" s="19">
        <f t="shared" si="457"/>
        <v>0</v>
      </c>
    </row>
    <row r="1239" spans="1:9" s="20" customFormat="1">
      <c r="A1239" s="33" t="s">
        <v>34</v>
      </c>
      <c r="B1239" s="37" t="s">
        <v>738</v>
      </c>
      <c r="C1239" s="38" t="s">
        <v>11</v>
      </c>
      <c r="D1239" s="38" t="s">
        <v>79</v>
      </c>
      <c r="E1239" s="38" t="s">
        <v>743</v>
      </c>
      <c r="F1239" s="38" t="s">
        <v>35</v>
      </c>
      <c r="G1239" s="32">
        <v>77000</v>
      </c>
      <c r="H1239" s="32">
        <v>77000</v>
      </c>
      <c r="I1239" s="19">
        <f t="shared" si="457"/>
        <v>0</v>
      </c>
    </row>
    <row r="1240" spans="1:9" s="20" customFormat="1">
      <c r="A1240" s="33" t="s">
        <v>36</v>
      </c>
      <c r="B1240" s="37" t="s">
        <v>738</v>
      </c>
      <c r="C1240" s="38" t="s">
        <v>11</v>
      </c>
      <c r="D1240" s="38" t="s">
        <v>79</v>
      </c>
      <c r="E1240" s="38" t="s">
        <v>743</v>
      </c>
      <c r="F1240" s="38" t="s">
        <v>37</v>
      </c>
      <c r="G1240" s="32">
        <v>20000</v>
      </c>
      <c r="H1240" s="32">
        <v>20000</v>
      </c>
      <c r="I1240" s="19">
        <f t="shared" si="457"/>
        <v>0</v>
      </c>
    </row>
    <row r="1241" spans="1:9" s="20" customFormat="1" ht="25.5">
      <c r="A1241" s="29" t="s">
        <v>38</v>
      </c>
      <c r="B1241" s="37" t="s">
        <v>738</v>
      </c>
      <c r="C1241" s="38" t="s">
        <v>11</v>
      </c>
      <c r="D1241" s="38" t="s">
        <v>79</v>
      </c>
      <c r="E1241" s="38" t="s">
        <v>744</v>
      </c>
      <c r="F1241" s="38" t="s">
        <v>9</v>
      </c>
      <c r="G1241" s="32">
        <f t="shared" ref="G1241" si="467">G1242</f>
        <v>29614210</v>
      </c>
      <c r="H1241" s="32">
        <v>29614210</v>
      </c>
      <c r="I1241" s="19">
        <f t="shared" si="457"/>
        <v>0</v>
      </c>
    </row>
    <row r="1242" spans="1:9" s="20" customFormat="1" ht="25.5">
      <c r="A1242" s="33" t="s">
        <v>20</v>
      </c>
      <c r="B1242" s="37" t="s">
        <v>738</v>
      </c>
      <c r="C1242" s="38" t="s">
        <v>11</v>
      </c>
      <c r="D1242" s="38" t="s">
        <v>79</v>
      </c>
      <c r="E1242" s="38" t="s">
        <v>744</v>
      </c>
      <c r="F1242" s="38" t="s">
        <v>21</v>
      </c>
      <c r="G1242" s="32">
        <f t="shared" ref="G1242" si="468">SUM(G1243:G1244)</f>
        <v>29614210</v>
      </c>
      <c r="H1242" s="32">
        <v>29614210</v>
      </c>
      <c r="I1242" s="19">
        <f t="shared" si="457"/>
        <v>0</v>
      </c>
    </row>
    <row r="1243" spans="1:9" s="20" customFormat="1">
      <c r="A1243" s="33" t="s">
        <v>40</v>
      </c>
      <c r="B1243" s="37" t="s">
        <v>738</v>
      </c>
      <c r="C1243" s="38" t="s">
        <v>11</v>
      </c>
      <c r="D1243" s="38" t="s">
        <v>79</v>
      </c>
      <c r="E1243" s="38" t="s">
        <v>744</v>
      </c>
      <c r="F1243" s="38" t="s">
        <v>41</v>
      </c>
      <c r="G1243" s="32">
        <v>22659137</v>
      </c>
      <c r="H1243" s="32">
        <v>22659137</v>
      </c>
      <c r="I1243" s="19">
        <f t="shared" si="457"/>
        <v>0</v>
      </c>
    </row>
    <row r="1244" spans="1:9" s="20" customFormat="1" ht="38.25">
      <c r="A1244" s="33" t="s">
        <v>26</v>
      </c>
      <c r="B1244" s="37" t="s">
        <v>738</v>
      </c>
      <c r="C1244" s="38" t="s">
        <v>11</v>
      </c>
      <c r="D1244" s="38" t="s">
        <v>79</v>
      </c>
      <c r="E1244" s="38" t="s">
        <v>744</v>
      </c>
      <c r="F1244" s="38" t="s">
        <v>27</v>
      </c>
      <c r="G1244" s="32">
        <v>6955073</v>
      </c>
      <c r="H1244" s="32">
        <v>6955073</v>
      </c>
      <c r="I1244" s="19">
        <f t="shared" si="457"/>
        <v>0</v>
      </c>
    </row>
    <row r="1245" spans="1:9" s="20" customFormat="1" ht="25.5">
      <c r="A1245" s="29" t="s">
        <v>474</v>
      </c>
      <c r="B1245" s="37" t="s">
        <v>738</v>
      </c>
      <c r="C1245" s="38" t="s">
        <v>11</v>
      </c>
      <c r="D1245" s="38" t="s">
        <v>79</v>
      </c>
      <c r="E1245" s="38" t="s">
        <v>745</v>
      </c>
      <c r="F1245" s="38" t="s">
        <v>9</v>
      </c>
      <c r="G1245" s="32">
        <f t="shared" ref="G1245" si="469">G1246+G1250</f>
        <v>1230820</v>
      </c>
      <c r="H1245" s="32">
        <v>1230820</v>
      </c>
      <c r="I1245" s="19">
        <f t="shared" si="457"/>
        <v>0</v>
      </c>
    </row>
    <row r="1246" spans="1:9" s="20" customFormat="1" ht="25.5">
      <c r="A1246" s="36" t="s">
        <v>20</v>
      </c>
      <c r="B1246" s="37" t="s">
        <v>738</v>
      </c>
      <c r="C1246" s="38" t="s">
        <v>11</v>
      </c>
      <c r="D1246" s="38" t="s">
        <v>79</v>
      </c>
      <c r="E1246" s="38" t="s">
        <v>745</v>
      </c>
      <c r="F1246" s="38" t="s">
        <v>21</v>
      </c>
      <c r="G1246" s="39">
        <f t="shared" ref="G1246" si="470">SUM(G1247:G1249)</f>
        <v>1137250</v>
      </c>
      <c r="H1246" s="39">
        <v>1137250</v>
      </c>
      <c r="I1246" s="19">
        <f t="shared" si="457"/>
        <v>0</v>
      </c>
    </row>
    <row r="1247" spans="1:9" s="20" customFormat="1">
      <c r="A1247" s="33" t="s">
        <v>40</v>
      </c>
      <c r="B1247" s="37" t="s">
        <v>738</v>
      </c>
      <c r="C1247" s="38" t="s">
        <v>11</v>
      </c>
      <c r="D1247" s="38" t="s">
        <v>79</v>
      </c>
      <c r="E1247" s="38" t="s">
        <v>745</v>
      </c>
      <c r="F1247" s="38" t="s">
        <v>41</v>
      </c>
      <c r="G1247" s="32">
        <v>835164</v>
      </c>
      <c r="H1247" s="32">
        <v>835164</v>
      </c>
      <c r="I1247" s="19">
        <f t="shared" si="457"/>
        <v>0</v>
      </c>
    </row>
    <row r="1248" spans="1:9" s="20" customFormat="1" ht="25.5">
      <c r="A1248" s="33" t="s">
        <v>22</v>
      </c>
      <c r="B1248" s="37" t="s">
        <v>738</v>
      </c>
      <c r="C1248" s="38" t="s">
        <v>11</v>
      </c>
      <c r="D1248" s="38" t="s">
        <v>79</v>
      </c>
      <c r="E1248" s="38" t="s">
        <v>745</v>
      </c>
      <c r="F1248" s="38" t="s">
        <v>23</v>
      </c>
      <c r="G1248" s="32">
        <v>38295</v>
      </c>
      <c r="H1248" s="32">
        <v>38295</v>
      </c>
      <c r="I1248" s="19">
        <f t="shared" si="457"/>
        <v>0</v>
      </c>
    </row>
    <row r="1249" spans="1:9" s="20" customFormat="1" ht="38.25">
      <c r="A1249" s="33" t="s">
        <v>26</v>
      </c>
      <c r="B1249" s="37" t="s">
        <v>738</v>
      </c>
      <c r="C1249" s="38" t="s">
        <v>11</v>
      </c>
      <c r="D1249" s="38" t="s">
        <v>79</v>
      </c>
      <c r="E1249" s="38" t="s">
        <v>745</v>
      </c>
      <c r="F1249" s="38" t="s">
        <v>27</v>
      </c>
      <c r="G1249" s="32">
        <v>263791</v>
      </c>
      <c r="H1249" s="32">
        <v>263791</v>
      </c>
      <c r="I1249" s="19">
        <f t="shared" si="457"/>
        <v>0</v>
      </c>
    </row>
    <row r="1250" spans="1:9" s="20" customFormat="1" ht="25.5">
      <c r="A1250" s="29" t="s">
        <v>28</v>
      </c>
      <c r="B1250" s="37" t="s">
        <v>738</v>
      </c>
      <c r="C1250" s="38" t="s">
        <v>11</v>
      </c>
      <c r="D1250" s="38" t="s">
        <v>79</v>
      </c>
      <c r="E1250" s="38" t="s">
        <v>745</v>
      </c>
      <c r="F1250" s="38" t="s">
        <v>29</v>
      </c>
      <c r="G1250" s="39">
        <f t="shared" ref="G1250" si="471">G1251</f>
        <v>93570</v>
      </c>
      <c r="H1250" s="39">
        <v>93570</v>
      </c>
      <c r="I1250" s="19">
        <f t="shared" si="457"/>
        <v>0</v>
      </c>
    </row>
    <row r="1251" spans="1:9" s="20" customFormat="1">
      <c r="A1251" s="33" t="s">
        <v>30</v>
      </c>
      <c r="B1251" s="37" t="s">
        <v>738</v>
      </c>
      <c r="C1251" s="38" t="s">
        <v>11</v>
      </c>
      <c r="D1251" s="38" t="s">
        <v>79</v>
      </c>
      <c r="E1251" s="38" t="s">
        <v>745</v>
      </c>
      <c r="F1251" s="38" t="s">
        <v>31</v>
      </c>
      <c r="G1251" s="32">
        <v>93570</v>
      </c>
      <c r="H1251" s="32">
        <v>93570</v>
      </c>
      <c r="I1251" s="19">
        <f t="shared" si="457"/>
        <v>0</v>
      </c>
    </row>
    <row r="1252" spans="1:9" s="20" customFormat="1" ht="25.5">
      <c r="A1252" s="36" t="s">
        <v>746</v>
      </c>
      <c r="B1252" s="37" t="s">
        <v>738</v>
      </c>
      <c r="C1252" s="38" t="s">
        <v>11</v>
      </c>
      <c r="D1252" s="38" t="s">
        <v>79</v>
      </c>
      <c r="E1252" s="38" t="s">
        <v>747</v>
      </c>
      <c r="F1252" s="38" t="s">
        <v>9</v>
      </c>
      <c r="G1252" s="39">
        <f t="shared" ref="G1252:G1253" si="472">G1253</f>
        <v>72790</v>
      </c>
      <c r="H1252" s="39">
        <v>72790</v>
      </c>
      <c r="I1252" s="19">
        <f t="shared" si="457"/>
        <v>0</v>
      </c>
    </row>
    <row r="1253" spans="1:9" s="20" customFormat="1" ht="25.5">
      <c r="A1253" s="29" t="s">
        <v>28</v>
      </c>
      <c r="B1253" s="37" t="s">
        <v>738</v>
      </c>
      <c r="C1253" s="38" t="s">
        <v>11</v>
      </c>
      <c r="D1253" s="38" t="s">
        <v>79</v>
      </c>
      <c r="E1253" s="38" t="s">
        <v>747</v>
      </c>
      <c r="F1253" s="38" t="s">
        <v>29</v>
      </c>
      <c r="G1253" s="39">
        <f t="shared" si="472"/>
        <v>72790</v>
      </c>
      <c r="H1253" s="39">
        <v>72790</v>
      </c>
      <c r="I1253" s="19">
        <f t="shared" si="457"/>
        <v>0</v>
      </c>
    </row>
    <row r="1254" spans="1:9" s="20" customFormat="1">
      <c r="A1254" s="33" t="s">
        <v>30</v>
      </c>
      <c r="B1254" s="37" t="s">
        <v>738</v>
      </c>
      <c r="C1254" s="38" t="s">
        <v>11</v>
      </c>
      <c r="D1254" s="38" t="s">
        <v>79</v>
      </c>
      <c r="E1254" s="38" t="s">
        <v>747</v>
      </c>
      <c r="F1254" s="38" t="s">
        <v>31</v>
      </c>
      <c r="G1254" s="32">
        <v>72790</v>
      </c>
      <c r="H1254" s="32">
        <v>72790</v>
      </c>
      <c r="I1254" s="19">
        <f t="shared" si="457"/>
        <v>0</v>
      </c>
    </row>
    <row r="1255" spans="1:9" s="20" customFormat="1">
      <c r="A1255" s="25" t="s">
        <v>50</v>
      </c>
      <c r="B1255" s="26" t="s">
        <v>738</v>
      </c>
      <c r="C1255" s="27" t="s">
        <v>11</v>
      </c>
      <c r="D1255" s="27" t="s">
        <v>51</v>
      </c>
      <c r="E1255" s="27" t="s">
        <v>8</v>
      </c>
      <c r="F1255" s="27" t="s">
        <v>9</v>
      </c>
      <c r="G1255" s="28">
        <f t="shared" ref="G1255:G1260" si="473">G1256</f>
        <v>241950</v>
      </c>
      <c r="H1255" s="28">
        <v>241950</v>
      </c>
      <c r="I1255" s="19">
        <f t="shared" si="457"/>
        <v>0</v>
      </c>
    </row>
    <row r="1256" spans="1:9" s="20" customFormat="1" ht="38.25">
      <c r="A1256" s="29" t="s">
        <v>261</v>
      </c>
      <c r="B1256" s="37" t="s">
        <v>738</v>
      </c>
      <c r="C1256" s="38" t="s">
        <v>11</v>
      </c>
      <c r="D1256" s="38" t="s">
        <v>51</v>
      </c>
      <c r="E1256" s="38" t="s">
        <v>262</v>
      </c>
      <c r="F1256" s="38" t="s">
        <v>9</v>
      </c>
      <c r="G1256" s="39">
        <f t="shared" si="473"/>
        <v>241950</v>
      </c>
      <c r="H1256" s="39">
        <v>241950</v>
      </c>
      <c r="I1256" s="19">
        <f t="shared" si="457"/>
        <v>0</v>
      </c>
    </row>
    <row r="1257" spans="1:9" s="20" customFormat="1" ht="51">
      <c r="A1257" s="29" t="s">
        <v>263</v>
      </c>
      <c r="B1257" s="30" t="s">
        <v>738</v>
      </c>
      <c r="C1257" s="38" t="s">
        <v>11</v>
      </c>
      <c r="D1257" s="38" t="s">
        <v>51</v>
      </c>
      <c r="E1257" s="38" t="s">
        <v>264</v>
      </c>
      <c r="F1257" s="38" t="s">
        <v>9</v>
      </c>
      <c r="G1257" s="39">
        <f t="shared" si="473"/>
        <v>241950</v>
      </c>
      <c r="H1257" s="39">
        <v>241950</v>
      </c>
      <c r="I1257" s="19">
        <f t="shared" si="457"/>
        <v>0</v>
      </c>
    </row>
    <row r="1258" spans="1:9" s="20" customFormat="1" ht="38.25">
      <c r="A1258" s="29" t="s">
        <v>265</v>
      </c>
      <c r="B1258" s="30" t="s">
        <v>738</v>
      </c>
      <c r="C1258" s="38" t="s">
        <v>11</v>
      </c>
      <c r="D1258" s="38" t="s">
        <v>51</v>
      </c>
      <c r="E1258" s="38" t="s">
        <v>266</v>
      </c>
      <c r="F1258" s="38" t="s">
        <v>9</v>
      </c>
      <c r="G1258" s="39">
        <f t="shared" ref="G1258" si="474">G1259+G1262</f>
        <v>241950</v>
      </c>
      <c r="H1258" s="39">
        <v>241950</v>
      </c>
      <c r="I1258" s="19">
        <f t="shared" si="457"/>
        <v>0</v>
      </c>
    </row>
    <row r="1259" spans="1:9" s="20" customFormat="1" ht="25.5">
      <c r="A1259" s="29" t="s">
        <v>748</v>
      </c>
      <c r="B1259" s="30" t="s">
        <v>738</v>
      </c>
      <c r="C1259" s="38" t="s">
        <v>11</v>
      </c>
      <c r="D1259" s="38" t="s">
        <v>51</v>
      </c>
      <c r="E1259" s="38" t="s">
        <v>749</v>
      </c>
      <c r="F1259" s="38" t="s">
        <v>9</v>
      </c>
      <c r="G1259" s="39">
        <f t="shared" si="473"/>
        <v>200000</v>
      </c>
      <c r="H1259" s="39">
        <v>200000</v>
      </c>
      <c r="I1259" s="19">
        <f t="shared" si="457"/>
        <v>0</v>
      </c>
    </row>
    <row r="1260" spans="1:9" s="20" customFormat="1" ht="25.5">
      <c r="A1260" s="29" t="s">
        <v>28</v>
      </c>
      <c r="B1260" s="30" t="s">
        <v>738</v>
      </c>
      <c r="C1260" s="38" t="s">
        <v>11</v>
      </c>
      <c r="D1260" s="38" t="s">
        <v>51</v>
      </c>
      <c r="E1260" s="38" t="s">
        <v>749</v>
      </c>
      <c r="F1260" s="38" t="s">
        <v>29</v>
      </c>
      <c r="G1260" s="39">
        <f t="shared" si="473"/>
        <v>200000</v>
      </c>
      <c r="H1260" s="39">
        <v>200000</v>
      </c>
      <c r="I1260" s="19">
        <f t="shared" si="457"/>
        <v>0</v>
      </c>
    </row>
    <row r="1261" spans="1:9" s="20" customFormat="1">
      <c r="A1261" s="33" t="s">
        <v>30</v>
      </c>
      <c r="B1261" s="30" t="s">
        <v>738</v>
      </c>
      <c r="C1261" s="38" t="s">
        <v>11</v>
      </c>
      <c r="D1261" s="38" t="s">
        <v>51</v>
      </c>
      <c r="E1261" s="38" t="s">
        <v>749</v>
      </c>
      <c r="F1261" s="38" t="s">
        <v>31</v>
      </c>
      <c r="G1261" s="32">
        <v>200000</v>
      </c>
      <c r="H1261" s="32">
        <v>200000</v>
      </c>
      <c r="I1261" s="19">
        <f t="shared" si="457"/>
        <v>0</v>
      </c>
    </row>
    <row r="1262" spans="1:9" s="20" customFormat="1" ht="25.5">
      <c r="A1262" s="29" t="s">
        <v>271</v>
      </c>
      <c r="B1262" s="30" t="s">
        <v>738</v>
      </c>
      <c r="C1262" s="31" t="s">
        <v>11</v>
      </c>
      <c r="D1262" s="31" t="s">
        <v>51</v>
      </c>
      <c r="E1262" s="63" t="s">
        <v>272</v>
      </c>
      <c r="F1262" s="31" t="s">
        <v>9</v>
      </c>
      <c r="G1262" s="32">
        <f t="shared" ref="G1262:G1263" si="475">G1263</f>
        <v>41950</v>
      </c>
      <c r="H1262" s="32">
        <v>41950</v>
      </c>
      <c r="I1262" s="19">
        <f t="shared" si="457"/>
        <v>0</v>
      </c>
    </row>
    <row r="1263" spans="1:9" s="20" customFormat="1" ht="25.5">
      <c r="A1263" s="29" t="s">
        <v>28</v>
      </c>
      <c r="B1263" s="30" t="s">
        <v>738</v>
      </c>
      <c r="C1263" s="31" t="s">
        <v>11</v>
      </c>
      <c r="D1263" s="31" t="s">
        <v>51</v>
      </c>
      <c r="E1263" s="63" t="s">
        <v>272</v>
      </c>
      <c r="F1263" s="31" t="s">
        <v>29</v>
      </c>
      <c r="G1263" s="32">
        <f t="shared" si="475"/>
        <v>41950</v>
      </c>
      <c r="H1263" s="32">
        <v>41950</v>
      </c>
      <c r="I1263" s="19">
        <f t="shared" si="457"/>
        <v>0</v>
      </c>
    </row>
    <row r="1264" spans="1:9" s="20" customFormat="1">
      <c r="A1264" s="33" t="s">
        <v>30</v>
      </c>
      <c r="B1264" s="30" t="s">
        <v>738</v>
      </c>
      <c r="C1264" s="31" t="s">
        <v>11</v>
      </c>
      <c r="D1264" s="31" t="s">
        <v>51</v>
      </c>
      <c r="E1264" s="63" t="s">
        <v>272</v>
      </c>
      <c r="F1264" s="31" t="s">
        <v>31</v>
      </c>
      <c r="G1264" s="32">
        <v>41950</v>
      </c>
      <c r="H1264" s="32">
        <v>41950</v>
      </c>
      <c r="I1264" s="19">
        <f t="shared" si="457"/>
        <v>0</v>
      </c>
    </row>
    <row r="1265" spans="1:9" s="20" customFormat="1">
      <c r="A1265" s="21" t="s">
        <v>201</v>
      </c>
      <c r="B1265" s="22" t="s">
        <v>738</v>
      </c>
      <c r="C1265" s="23" t="s">
        <v>79</v>
      </c>
      <c r="D1265" s="23" t="s">
        <v>7</v>
      </c>
      <c r="E1265" s="23" t="s">
        <v>8</v>
      </c>
      <c r="F1265" s="23" t="s">
        <v>9</v>
      </c>
      <c r="G1265" s="24">
        <f t="shared" ref="G1265:G1268" si="476">G1266</f>
        <v>99080626.569999993</v>
      </c>
      <c r="H1265" s="24">
        <v>99080626.569999993</v>
      </c>
      <c r="I1265" s="19">
        <f t="shared" si="457"/>
        <v>0</v>
      </c>
    </row>
    <row r="1266" spans="1:9" s="20" customFormat="1">
      <c r="A1266" s="25" t="s">
        <v>750</v>
      </c>
      <c r="B1266" s="26" t="s">
        <v>738</v>
      </c>
      <c r="C1266" s="27" t="s">
        <v>79</v>
      </c>
      <c r="D1266" s="27" t="s">
        <v>458</v>
      </c>
      <c r="E1266" s="27" t="s">
        <v>8</v>
      </c>
      <c r="F1266" s="27" t="s">
        <v>9</v>
      </c>
      <c r="G1266" s="28">
        <f t="shared" si="476"/>
        <v>99080626.569999993</v>
      </c>
      <c r="H1266" s="28">
        <v>99080626.569999993</v>
      </c>
      <c r="I1266" s="19">
        <f t="shared" si="457"/>
        <v>0</v>
      </c>
    </row>
    <row r="1267" spans="1:9" s="20" customFormat="1" ht="38.25">
      <c r="A1267" s="33" t="s">
        <v>518</v>
      </c>
      <c r="B1267" s="37" t="s">
        <v>738</v>
      </c>
      <c r="C1267" s="38" t="s">
        <v>79</v>
      </c>
      <c r="D1267" s="38" t="s">
        <v>458</v>
      </c>
      <c r="E1267" s="38" t="s">
        <v>519</v>
      </c>
      <c r="F1267" s="38" t="s">
        <v>9</v>
      </c>
      <c r="G1267" s="39">
        <f t="shared" si="476"/>
        <v>99080626.569999993</v>
      </c>
      <c r="H1267" s="39">
        <v>99080626.569999993</v>
      </c>
      <c r="I1267" s="19">
        <f t="shared" si="457"/>
        <v>0</v>
      </c>
    </row>
    <row r="1268" spans="1:9" s="20" customFormat="1" ht="38.25">
      <c r="A1268" s="36" t="s">
        <v>751</v>
      </c>
      <c r="B1268" s="37" t="s">
        <v>738</v>
      </c>
      <c r="C1268" s="38" t="s">
        <v>79</v>
      </c>
      <c r="D1268" s="38" t="s">
        <v>458</v>
      </c>
      <c r="E1268" s="38" t="s">
        <v>752</v>
      </c>
      <c r="F1268" s="38" t="s">
        <v>9</v>
      </c>
      <c r="G1268" s="39">
        <f t="shared" si="476"/>
        <v>99080626.569999993</v>
      </c>
      <c r="H1268" s="39">
        <v>99080626.569999993</v>
      </c>
      <c r="I1268" s="19">
        <f t="shared" si="457"/>
        <v>0</v>
      </c>
    </row>
    <row r="1269" spans="1:9" s="20" customFormat="1" ht="38.25">
      <c r="A1269" s="36" t="s">
        <v>753</v>
      </c>
      <c r="B1269" s="37" t="s">
        <v>738</v>
      </c>
      <c r="C1269" s="38" t="s">
        <v>79</v>
      </c>
      <c r="D1269" s="38" t="s">
        <v>458</v>
      </c>
      <c r="E1269" s="38" t="s">
        <v>754</v>
      </c>
      <c r="F1269" s="38" t="s">
        <v>9</v>
      </c>
      <c r="G1269" s="39">
        <f t="shared" ref="G1269" si="477">G1273+G1270+G1276+G1282</f>
        <v>99080626.569999993</v>
      </c>
      <c r="H1269" s="39">
        <v>99080626.569999993</v>
      </c>
      <c r="I1269" s="19">
        <f t="shared" si="457"/>
        <v>0</v>
      </c>
    </row>
    <row r="1270" spans="1:9" s="64" customFormat="1" ht="25.5">
      <c r="A1270" s="29" t="s">
        <v>755</v>
      </c>
      <c r="B1270" s="30" t="s">
        <v>738</v>
      </c>
      <c r="C1270" s="31" t="s">
        <v>79</v>
      </c>
      <c r="D1270" s="31" t="s">
        <v>458</v>
      </c>
      <c r="E1270" s="31" t="s">
        <v>756</v>
      </c>
      <c r="F1270" s="31" t="s">
        <v>9</v>
      </c>
      <c r="G1270" s="32">
        <f t="shared" ref="G1270:G1271" si="478">G1271</f>
        <v>9279760</v>
      </c>
      <c r="H1270" s="32">
        <v>9279760</v>
      </c>
      <c r="I1270" s="19">
        <f t="shared" si="457"/>
        <v>0</v>
      </c>
    </row>
    <row r="1271" spans="1:9" s="64" customFormat="1" ht="25.5">
      <c r="A1271" s="29" t="s">
        <v>28</v>
      </c>
      <c r="B1271" s="30" t="s">
        <v>738</v>
      </c>
      <c r="C1271" s="31" t="s">
        <v>79</v>
      </c>
      <c r="D1271" s="31" t="s">
        <v>458</v>
      </c>
      <c r="E1271" s="31" t="s">
        <v>756</v>
      </c>
      <c r="F1271" s="31" t="s">
        <v>29</v>
      </c>
      <c r="G1271" s="32">
        <f t="shared" si="478"/>
        <v>9279760</v>
      </c>
      <c r="H1271" s="32">
        <v>9279760</v>
      </c>
      <c r="I1271" s="19">
        <f t="shared" si="457"/>
        <v>0</v>
      </c>
    </row>
    <row r="1272" spans="1:9" s="64" customFormat="1">
      <c r="A1272" s="33" t="s">
        <v>30</v>
      </c>
      <c r="B1272" s="30" t="s">
        <v>738</v>
      </c>
      <c r="C1272" s="31" t="s">
        <v>79</v>
      </c>
      <c r="D1272" s="31" t="s">
        <v>458</v>
      </c>
      <c r="E1272" s="31" t="s">
        <v>756</v>
      </c>
      <c r="F1272" s="31" t="s">
        <v>31</v>
      </c>
      <c r="G1272" s="32">
        <v>9279760</v>
      </c>
      <c r="H1272" s="32">
        <v>9279760</v>
      </c>
      <c r="I1272" s="19">
        <f t="shared" si="457"/>
        <v>0</v>
      </c>
    </row>
    <row r="1273" spans="1:9" s="20" customFormat="1" ht="25.5">
      <c r="A1273" s="29" t="s">
        <v>757</v>
      </c>
      <c r="B1273" s="30" t="s">
        <v>738</v>
      </c>
      <c r="C1273" s="31" t="s">
        <v>79</v>
      </c>
      <c r="D1273" s="31" t="s">
        <v>458</v>
      </c>
      <c r="E1273" s="31" t="s">
        <v>758</v>
      </c>
      <c r="F1273" s="31" t="s">
        <v>9</v>
      </c>
      <c r="G1273" s="32">
        <f t="shared" ref="G1273:G1274" si="479">G1274</f>
        <v>66882520</v>
      </c>
      <c r="H1273" s="32">
        <v>66882520</v>
      </c>
      <c r="I1273" s="19">
        <f t="shared" si="457"/>
        <v>0</v>
      </c>
    </row>
    <row r="1274" spans="1:9" s="20" customFormat="1" ht="25.5">
      <c r="A1274" s="29" t="s">
        <v>28</v>
      </c>
      <c r="B1274" s="30" t="s">
        <v>738</v>
      </c>
      <c r="C1274" s="31" t="s">
        <v>79</v>
      </c>
      <c r="D1274" s="31" t="s">
        <v>458</v>
      </c>
      <c r="E1274" s="31" t="s">
        <v>758</v>
      </c>
      <c r="F1274" s="31" t="s">
        <v>29</v>
      </c>
      <c r="G1274" s="32">
        <f t="shared" si="479"/>
        <v>66882520</v>
      </c>
      <c r="H1274" s="32">
        <v>66882520</v>
      </c>
      <c r="I1274" s="19">
        <f t="shared" si="457"/>
        <v>0</v>
      </c>
    </row>
    <row r="1275" spans="1:9" s="20" customFormat="1">
      <c r="A1275" s="33" t="s">
        <v>30</v>
      </c>
      <c r="B1275" s="30" t="s">
        <v>738</v>
      </c>
      <c r="C1275" s="31" t="s">
        <v>79</v>
      </c>
      <c r="D1275" s="31" t="s">
        <v>458</v>
      </c>
      <c r="E1275" s="31" t="s">
        <v>758</v>
      </c>
      <c r="F1275" s="31" t="s">
        <v>31</v>
      </c>
      <c r="G1275" s="32">
        <v>66882520</v>
      </c>
      <c r="H1275" s="32">
        <v>66882520</v>
      </c>
      <c r="I1275" s="19">
        <f t="shared" si="457"/>
        <v>0</v>
      </c>
    </row>
    <row r="1276" spans="1:9" s="20" customFormat="1" ht="38.25">
      <c r="A1276" s="29" t="s">
        <v>759</v>
      </c>
      <c r="B1276" s="37" t="s">
        <v>738</v>
      </c>
      <c r="C1276" s="31" t="s">
        <v>79</v>
      </c>
      <c r="D1276" s="31" t="s">
        <v>458</v>
      </c>
      <c r="E1276" s="38" t="s">
        <v>760</v>
      </c>
      <c r="F1276" s="38" t="s">
        <v>9</v>
      </c>
      <c r="G1276" s="39">
        <f t="shared" ref="G1276" si="480">G1280</f>
        <v>2773000</v>
      </c>
      <c r="H1276" s="39">
        <v>2773000</v>
      </c>
      <c r="I1276" s="19">
        <f t="shared" si="457"/>
        <v>0</v>
      </c>
    </row>
    <row r="1277" spans="1:9" s="20" customFormat="1">
      <c r="A1277" s="29" t="s">
        <v>322</v>
      </c>
      <c r="B1277" s="30"/>
      <c r="C1277" s="31"/>
      <c r="D1277" s="31"/>
      <c r="E1277" s="31"/>
      <c r="F1277" s="31"/>
      <c r="G1277" s="32"/>
      <c r="H1277" s="51"/>
      <c r="I1277" s="19">
        <f t="shared" si="457"/>
        <v>0</v>
      </c>
    </row>
    <row r="1278" spans="1:9" s="20" customFormat="1">
      <c r="A1278" s="29" t="s">
        <v>761</v>
      </c>
      <c r="B1278" s="30" t="s">
        <v>738</v>
      </c>
      <c r="C1278" s="31" t="s">
        <v>79</v>
      </c>
      <c r="D1278" s="31" t="s">
        <v>458</v>
      </c>
      <c r="E1278" s="31" t="s">
        <v>760</v>
      </c>
      <c r="F1278" s="31" t="s">
        <v>9</v>
      </c>
      <c r="G1278" s="32">
        <v>555000</v>
      </c>
      <c r="H1278" s="32">
        <v>555000</v>
      </c>
      <c r="I1278" s="19">
        <f t="shared" si="457"/>
        <v>0</v>
      </c>
    </row>
    <row r="1279" spans="1:9" s="20" customFormat="1">
      <c r="A1279" s="29" t="s">
        <v>762</v>
      </c>
      <c r="B1279" s="30" t="s">
        <v>738</v>
      </c>
      <c r="C1279" s="31" t="s">
        <v>79</v>
      </c>
      <c r="D1279" s="31" t="s">
        <v>458</v>
      </c>
      <c r="E1279" s="31" t="s">
        <v>760</v>
      </c>
      <c r="F1279" s="31" t="s">
        <v>9</v>
      </c>
      <c r="G1279" s="32">
        <v>2218000</v>
      </c>
      <c r="H1279" s="32">
        <v>2218000</v>
      </c>
      <c r="I1279" s="19">
        <f t="shared" ref="I1279:I1342" si="481">G1279-H1279</f>
        <v>0</v>
      </c>
    </row>
    <row r="1280" spans="1:9" s="20" customFormat="1" ht="25.5">
      <c r="A1280" s="29" t="s">
        <v>28</v>
      </c>
      <c r="B1280" s="30" t="s">
        <v>738</v>
      </c>
      <c r="C1280" s="31" t="s">
        <v>79</v>
      </c>
      <c r="D1280" s="31" t="s">
        <v>458</v>
      </c>
      <c r="E1280" s="31" t="s">
        <v>760</v>
      </c>
      <c r="F1280" s="31" t="s">
        <v>29</v>
      </c>
      <c r="G1280" s="32">
        <f t="shared" ref="G1280" si="482">G1281</f>
        <v>2773000</v>
      </c>
      <c r="H1280" s="39">
        <v>2773000</v>
      </c>
      <c r="I1280" s="19">
        <f t="shared" si="481"/>
        <v>0</v>
      </c>
    </row>
    <row r="1281" spans="1:9" s="20" customFormat="1">
      <c r="A1281" s="29" t="s">
        <v>30</v>
      </c>
      <c r="B1281" s="30" t="s">
        <v>738</v>
      </c>
      <c r="C1281" s="31" t="s">
        <v>79</v>
      </c>
      <c r="D1281" s="31" t="s">
        <v>458</v>
      </c>
      <c r="E1281" s="31" t="s">
        <v>760</v>
      </c>
      <c r="F1281" s="31" t="s">
        <v>31</v>
      </c>
      <c r="G1281" s="32">
        <v>2773000</v>
      </c>
      <c r="H1281" s="32">
        <v>2773000</v>
      </c>
      <c r="I1281" s="19">
        <f t="shared" si="481"/>
        <v>0</v>
      </c>
    </row>
    <row r="1282" spans="1:9" s="20" customFormat="1" ht="25.5">
      <c r="A1282" s="29" t="s">
        <v>763</v>
      </c>
      <c r="B1282" s="30" t="s">
        <v>738</v>
      </c>
      <c r="C1282" s="31" t="s">
        <v>79</v>
      </c>
      <c r="D1282" s="31" t="s">
        <v>458</v>
      </c>
      <c r="E1282" s="31" t="s">
        <v>764</v>
      </c>
      <c r="F1282" s="31" t="s">
        <v>9</v>
      </c>
      <c r="G1282" s="32">
        <f t="shared" ref="G1282" si="483">G1286</f>
        <v>20145346.57</v>
      </c>
      <c r="H1282" s="39">
        <v>20145346.57</v>
      </c>
      <c r="I1282" s="19">
        <f t="shared" si="481"/>
        <v>0</v>
      </c>
    </row>
    <row r="1283" spans="1:9" s="20" customFormat="1">
      <c r="A1283" s="29" t="s">
        <v>322</v>
      </c>
      <c r="B1283" s="30"/>
      <c r="C1283" s="31"/>
      <c r="D1283" s="31"/>
      <c r="E1283" s="31"/>
      <c r="F1283" s="31"/>
      <c r="G1283" s="32"/>
      <c r="H1283" s="51"/>
      <c r="I1283" s="19">
        <f t="shared" si="481"/>
        <v>0</v>
      </c>
    </row>
    <row r="1284" spans="1:9" s="20" customFormat="1">
      <c r="A1284" s="29" t="s">
        <v>323</v>
      </c>
      <c r="B1284" s="30" t="s">
        <v>738</v>
      </c>
      <c r="C1284" s="31" t="s">
        <v>79</v>
      </c>
      <c r="D1284" s="31" t="s">
        <v>458</v>
      </c>
      <c r="E1284" s="31" t="s">
        <v>764</v>
      </c>
      <c r="F1284" s="31" t="s">
        <v>9</v>
      </c>
      <c r="G1284" s="32">
        <v>9066346.5700000003</v>
      </c>
      <c r="H1284" s="32">
        <v>9066346.5700000003</v>
      </c>
      <c r="I1284" s="19">
        <f t="shared" si="481"/>
        <v>0</v>
      </c>
    </row>
    <row r="1285" spans="1:9" s="20" customFormat="1">
      <c r="A1285" s="29" t="s">
        <v>416</v>
      </c>
      <c r="B1285" s="30" t="s">
        <v>738</v>
      </c>
      <c r="C1285" s="31" t="s">
        <v>79</v>
      </c>
      <c r="D1285" s="31" t="s">
        <v>458</v>
      </c>
      <c r="E1285" s="31" t="s">
        <v>764</v>
      </c>
      <c r="F1285" s="31" t="s">
        <v>9</v>
      </c>
      <c r="G1285" s="32">
        <v>11079000</v>
      </c>
      <c r="H1285" s="32">
        <v>11079000</v>
      </c>
      <c r="I1285" s="19">
        <f t="shared" si="481"/>
        <v>0</v>
      </c>
    </row>
    <row r="1286" spans="1:9" s="20" customFormat="1" ht="25.5">
      <c r="A1286" s="29" t="s">
        <v>28</v>
      </c>
      <c r="B1286" s="37" t="s">
        <v>738</v>
      </c>
      <c r="C1286" s="31" t="s">
        <v>79</v>
      </c>
      <c r="D1286" s="31" t="s">
        <v>458</v>
      </c>
      <c r="E1286" s="38" t="s">
        <v>764</v>
      </c>
      <c r="F1286" s="38" t="s">
        <v>29</v>
      </c>
      <c r="G1286" s="39">
        <f t="shared" ref="G1286" si="484">G1287</f>
        <v>20145346.57</v>
      </c>
      <c r="H1286" s="39">
        <v>20145346.57</v>
      </c>
      <c r="I1286" s="19">
        <f t="shared" si="481"/>
        <v>0</v>
      </c>
    </row>
    <row r="1287" spans="1:9" s="20" customFormat="1">
      <c r="A1287" s="33" t="s">
        <v>30</v>
      </c>
      <c r="B1287" s="37" t="s">
        <v>738</v>
      </c>
      <c r="C1287" s="31" t="s">
        <v>79</v>
      </c>
      <c r="D1287" s="31" t="s">
        <v>458</v>
      </c>
      <c r="E1287" s="38" t="s">
        <v>764</v>
      </c>
      <c r="F1287" s="38" t="s">
        <v>31</v>
      </c>
      <c r="G1287" s="32">
        <v>20145346.57</v>
      </c>
      <c r="H1287" s="32">
        <v>20145346.57</v>
      </c>
      <c r="I1287" s="19">
        <f t="shared" si="481"/>
        <v>0</v>
      </c>
    </row>
    <row r="1288" spans="1:9" s="20" customFormat="1">
      <c r="A1288" s="21" t="s">
        <v>765</v>
      </c>
      <c r="B1288" s="22" t="s">
        <v>738</v>
      </c>
      <c r="C1288" s="23" t="s">
        <v>91</v>
      </c>
      <c r="D1288" s="23" t="s">
        <v>7</v>
      </c>
      <c r="E1288" s="23" t="s">
        <v>8</v>
      </c>
      <c r="F1288" s="23" t="s">
        <v>9</v>
      </c>
      <c r="G1288" s="24">
        <f t="shared" ref="G1288" si="485">G1289+G1297</f>
        <v>41006153.43</v>
      </c>
      <c r="H1288" s="24">
        <v>41006153.43</v>
      </c>
      <c r="I1288" s="19">
        <f t="shared" si="481"/>
        <v>0</v>
      </c>
    </row>
    <row r="1289" spans="1:9" s="20" customFormat="1">
      <c r="A1289" s="25" t="s">
        <v>766</v>
      </c>
      <c r="B1289" s="26" t="s">
        <v>738</v>
      </c>
      <c r="C1289" s="27" t="s">
        <v>91</v>
      </c>
      <c r="D1289" s="27" t="s">
        <v>11</v>
      </c>
      <c r="E1289" s="27" t="s">
        <v>8</v>
      </c>
      <c r="F1289" s="27" t="s">
        <v>9</v>
      </c>
      <c r="G1289" s="28">
        <f t="shared" ref="G1289:G1293" si="486">G1290</f>
        <v>1714000</v>
      </c>
      <c r="H1289" s="28">
        <v>1714000</v>
      </c>
      <c r="I1289" s="19">
        <f t="shared" si="481"/>
        <v>0</v>
      </c>
    </row>
    <row r="1290" spans="1:9" s="20" customFormat="1" ht="38.25">
      <c r="A1290" s="33" t="s">
        <v>518</v>
      </c>
      <c r="B1290" s="37" t="s">
        <v>738</v>
      </c>
      <c r="C1290" s="38" t="s">
        <v>91</v>
      </c>
      <c r="D1290" s="38" t="s">
        <v>11</v>
      </c>
      <c r="E1290" s="38" t="s">
        <v>519</v>
      </c>
      <c r="F1290" s="38" t="s">
        <v>9</v>
      </c>
      <c r="G1290" s="39">
        <f t="shared" si="486"/>
        <v>1714000</v>
      </c>
      <c r="H1290" s="39">
        <v>1714000</v>
      </c>
      <c r="I1290" s="19">
        <f t="shared" si="481"/>
        <v>0</v>
      </c>
    </row>
    <row r="1291" spans="1:9" s="20" customFormat="1" ht="25.5">
      <c r="A1291" s="36" t="s">
        <v>767</v>
      </c>
      <c r="B1291" s="37" t="s">
        <v>738</v>
      </c>
      <c r="C1291" s="38" t="s">
        <v>91</v>
      </c>
      <c r="D1291" s="38" t="s">
        <v>11</v>
      </c>
      <c r="E1291" s="38" t="s">
        <v>768</v>
      </c>
      <c r="F1291" s="38" t="s">
        <v>9</v>
      </c>
      <c r="G1291" s="39">
        <f t="shared" si="486"/>
        <v>1714000</v>
      </c>
      <c r="H1291" s="39">
        <v>1714000</v>
      </c>
      <c r="I1291" s="19">
        <f t="shared" si="481"/>
        <v>0</v>
      </c>
    </row>
    <row r="1292" spans="1:9" s="20" customFormat="1" ht="38.25">
      <c r="A1292" s="36" t="s">
        <v>769</v>
      </c>
      <c r="B1292" s="37" t="s">
        <v>738</v>
      </c>
      <c r="C1292" s="38" t="s">
        <v>91</v>
      </c>
      <c r="D1292" s="38" t="s">
        <v>11</v>
      </c>
      <c r="E1292" s="38" t="s">
        <v>770</v>
      </c>
      <c r="F1292" s="38" t="s">
        <v>9</v>
      </c>
      <c r="G1292" s="39">
        <f t="shared" si="486"/>
        <v>1714000</v>
      </c>
      <c r="H1292" s="39">
        <v>1714000</v>
      </c>
      <c r="I1292" s="19">
        <f t="shared" si="481"/>
        <v>0</v>
      </c>
    </row>
    <row r="1293" spans="1:9" s="20" customFormat="1" ht="25.5">
      <c r="A1293" s="29" t="s">
        <v>771</v>
      </c>
      <c r="B1293" s="37" t="s">
        <v>738</v>
      </c>
      <c r="C1293" s="38" t="s">
        <v>91</v>
      </c>
      <c r="D1293" s="38" t="s">
        <v>11</v>
      </c>
      <c r="E1293" s="38" t="s">
        <v>772</v>
      </c>
      <c r="F1293" s="38" t="s">
        <v>9</v>
      </c>
      <c r="G1293" s="39">
        <f t="shared" si="486"/>
        <v>1714000</v>
      </c>
      <c r="H1293" s="39">
        <v>1714000</v>
      </c>
      <c r="I1293" s="19">
        <f t="shared" si="481"/>
        <v>0</v>
      </c>
    </row>
    <row r="1294" spans="1:9" s="20" customFormat="1" ht="25.5">
      <c r="A1294" s="29" t="s">
        <v>28</v>
      </c>
      <c r="B1294" s="37" t="s">
        <v>738</v>
      </c>
      <c r="C1294" s="38" t="s">
        <v>91</v>
      </c>
      <c r="D1294" s="38" t="s">
        <v>11</v>
      </c>
      <c r="E1294" s="38" t="s">
        <v>772</v>
      </c>
      <c r="F1294" s="38" t="s">
        <v>29</v>
      </c>
      <c r="G1294" s="39">
        <f t="shared" ref="G1294" si="487">G1296+G1295</f>
        <v>1714000</v>
      </c>
      <c r="H1294" s="39">
        <v>1714000</v>
      </c>
      <c r="I1294" s="19">
        <f t="shared" si="481"/>
        <v>0</v>
      </c>
    </row>
    <row r="1295" spans="1:9" s="20" customFormat="1" ht="25.5">
      <c r="A1295" s="29" t="s">
        <v>773</v>
      </c>
      <c r="B1295" s="37" t="s">
        <v>738</v>
      </c>
      <c r="C1295" s="38" t="s">
        <v>91</v>
      </c>
      <c r="D1295" s="38" t="s">
        <v>11</v>
      </c>
      <c r="E1295" s="38" t="s">
        <v>772</v>
      </c>
      <c r="F1295" s="38" t="s">
        <v>774</v>
      </c>
      <c r="G1295" s="32">
        <v>614000</v>
      </c>
      <c r="H1295" s="32">
        <v>614000</v>
      </c>
      <c r="I1295" s="19">
        <f t="shared" si="481"/>
        <v>0</v>
      </c>
    </row>
    <row r="1296" spans="1:9" s="20" customFormat="1">
      <c r="A1296" s="33" t="s">
        <v>30</v>
      </c>
      <c r="B1296" s="37" t="s">
        <v>738</v>
      </c>
      <c r="C1296" s="38" t="s">
        <v>91</v>
      </c>
      <c r="D1296" s="38" t="s">
        <v>11</v>
      </c>
      <c r="E1296" s="38" t="s">
        <v>772</v>
      </c>
      <c r="F1296" s="38" t="s">
        <v>31</v>
      </c>
      <c r="G1296" s="32">
        <v>1100000</v>
      </c>
      <c r="H1296" s="32">
        <v>1100000</v>
      </c>
      <c r="I1296" s="19">
        <f t="shared" si="481"/>
        <v>0</v>
      </c>
    </row>
    <row r="1297" spans="1:9" s="20" customFormat="1">
      <c r="A1297" s="25" t="s">
        <v>775</v>
      </c>
      <c r="B1297" s="26" t="s">
        <v>738</v>
      </c>
      <c r="C1297" s="27" t="s">
        <v>91</v>
      </c>
      <c r="D1297" s="27" t="s">
        <v>13</v>
      </c>
      <c r="E1297" s="27" t="s">
        <v>8</v>
      </c>
      <c r="F1297" s="27" t="s">
        <v>9</v>
      </c>
      <c r="G1297" s="28">
        <f t="shared" ref="G1297:G1299" si="488">G1298</f>
        <v>39292153.43</v>
      </c>
      <c r="H1297" s="28">
        <v>39292153.43</v>
      </c>
      <c r="I1297" s="19">
        <f t="shared" si="481"/>
        <v>0</v>
      </c>
    </row>
    <row r="1298" spans="1:9" s="20" customFormat="1" ht="38.25">
      <c r="A1298" s="33" t="s">
        <v>518</v>
      </c>
      <c r="B1298" s="37" t="s">
        <v>738</v>
      </c>
      <c r="C1298" s="38" t="s">
        <v>91</v>
      </c>
      <c r="D1298" s="38" t="s">
        <v>13</v>
      </c>
      <c r="E1298" s="38" t="s">
        <v>519</v>
      </c>
      <c r="F1298" s="38" t="s">
        <v>9</v>
      </c>
      <c r="G1298" s="39">
        <f t="shared" si="488"/>
        <v>39292153.43</v>
      </c>
      <c r="H1298" s="39">
        <v>39292153.43</v>
      </c>
      <c r="I1298" s="19">
        <f t="shared" si="481"/>
        <v>0</v>
      </c>
    </row>
    <row r="1299" spans="1:9" s="20" customFormat="1">
      <c r="A1299" s="29" t="s">
        <v>520</v>
      </c>
      <c r="B1299" s="37" t="s">
        <v>738</v>
      </c>
      <c r="C1299" s="38" t="s">
        <v>91</v>
      </c>
      <c r="D1299" s="38" t="s">
        <v>13</v>
      </c>
      <c r="E1299" s="38" t="s">
        <v>521</v>
      </c>
      <c r="F1299" s="38" t="s">
        <v>9</v>
      </c>
      <c r="G1299" s="39">
        <f t="shared" si="488"/>
        <v>39292153.43</v>
      </c>
      <c r="H1299" s="39">
        <v>39292153.43</v>
      </c>
      <c r="I1299" s="19">
        <f t="shared" si="481"/>
        <v>0</v>
      </c>
    </row>
    <row r="1300" spans="1:9" s="20" customFormat="1" ht="25.5">
      <c r="A1300" s="35" t="s">
        <v>522</v>
      </c>
      <c r="B1300" s="37" t="s">
        <v>738</v>
      </c>
      <c r="C1300" s="38" t="s">
        <v>91</v>
      </c>
      <c r="D1300" s="38" t="s">
        <v>13</v>
      </c>
      <c r="E1300" s="31" t="s">
        <v>523</v>
      </c>
      <c r="F1300" s="38" t="s">
        <v>9</v>
      </c>
      <c r="G1300" s="39">
        <f t="shared" ref="G1300" si="489">G1301+G1304+G1316+G1310+G1307</f>
        <v>39292153.43</v>
      </c>
      <c r="H1300" s="39">
        <v>39292153.43</v>
      </c>
      <c r="I1300" s="19">
        <f t="shared" si="481"/>
        <v>0</v>
      </c>
    </row>
    <row r="1301" spans="1:9" s="20" customFormat="1" ht="25.5">
      <c r="A1301" s="29" t="s">
        <v>524</v>
      </c>
      <c r="B1301" s="37" t="s">
        <v>738</v>
      </c>
      <c r="C1301" s="38" t="s">
        <v>91</v>
      </c>
      <c r="D1301" s="38" t="s">
        <v>13</v>
      </c>
      <c r="E1301" s="38" t="s">
        <v>525</v>
      </c>
      <c r="F1301" s="38" t="s">
        <v>9</v>
      </c>
      <c r="G1301" s="39">
        <f t="shared" ref="G1301:G1302" si="490">G1302</f>
        <v>9362391.1300000008</v>
      </c>
      <c r="H1301" s="39">
        <v>9362391.1300000008</v>
      </c>
      <c r="I1301" s="19">
        <f t="shared" si="481"/>
        <v>0</v>
      </c>
    </row>
    <row r="1302" spans="1:9" s="20" customFormat="1" ht="25.5">
      <c r="A1302" s="29" t="s">
        <v>28</v>
      </c>
      <c r="B1302" s="37" t="s">
        <v>738</v>
      </c>
      <c r="C1302" s="38" t="s">
        <v>91</v>
      </c>
      <c r="D1302" s="38" t="s">
        <v>13</v>
      </c>
      <c r="E1302" s="38" t="s">
        <v>525</v>
      </c>
      <c r="F1302" s="38" t="s">
        <v>29</v>
      </c>
      <c r="G1302" s="39">
        <f t="shared" si="490"/>
        <v>9362391.1300000008</v>
      </c>
      <c r="H1302" s="39">
        <v>9362391.1300000008</v>
      </c>
      <c r="I1302" s="19">
        <f t="shared" si="481"/>
        <v>0</v>
      </c>
    </row>
    <row r="1303" spans="1:9" s="20" customFormat="1">
      <c r="A1303" s="33" t="s">
        <v>30</v>
      </c>
      <c r="B1303" s="37" t="s">
        <v>738</v>
      </c>
      <c r="C1303" s="38" t="s">
        <v>91</v>
      </c>
      <c r="D1303" s="38" t="s">
        <v>13</v>
      </c>
      <c r="E1303" s="38" t="s">
        <v>525</v>
      </c>
      <c r="F1303" s="38" t="s">
        <v>31</v>
      </c>
      <c r="G1303" s="32">
        <v>9362391.1300000008</v>
      </c>
      <c r="H1303" s="32">
        <v>9362391.1300000008</v>
      </c>
      <c r="I1303" s="19">
        <f t="shared" si="481"/>
        <v>0</v>
      </c>
    </row>
    <row r="1304" spans="1:9" s="20" customFormat="1">
      <c r="A1304" s="33" t="s">
        <v>776</v>
      </c>
      <c r="B1304" s="37" t="s">
        <v>738</v>
      </c>
      <c r="C1304" s="38" t="s">
        <v>91</v>
      </c>
      <c r="D1304" s="38" t="s">
        <v>13</v>
      </c>
      <c r="E1304" s="38" t="s">
        <v>777</v>
      </c>
      <c r="F1304" s="38" t="s">
        <v>9</v>
      </c>
      <c r="G1304" s="39">
        <f t="shared" ref="G1304:G1305" si="491">G1305</f>
        <v>2043720</v>
      </c>
      <c r="H1304" s="39">
        <v>2043720</v>
      </c>
      <c r="I1304" s="19">
        <f t="shared" si="481"/>
        <v>0</v>
      </c>
    </row>
    <row r="1305" spans="1:9" s="20" customFormat="1" ht="25.5">
      <c r="A1305" s="29" t="s">
        <v>28</v>
      </c>
      <c r="B1305" s="37" t="s">
        <v>738</v>
      </c>
      <c r="C1305" s="38" t="s">
        <v>91</v>
      </c>
      <c r="D1305" s="38" t="s">
        <v>13</v>
      </c>
      <c r="E1305" s="38" t="s">
        <v>777</v>
      </c>
      <c r="F1305" s="38" t="s">
        <v>29</v>
      </c>
      <c r="G1305" s="39">
        <f t="shared" si="491"/>
        <v>2043720</v>
      </c>
      <c r="H1305" s="39">
        <v>2043720</v>
      </c>
      <c r="I1305" s="19">
        <f t="shared" si="481"/>
        <v>0</v>
      </c>
    </row>
    <row r="1306" spans="1:9" s="20" customFormat="1">
      <c r="A1306" s="33" t="s">
        <v>30</v>
      </c>
      <c r="B1306" s="37" t="s">
        <v>738</v>
      </c>
      <c r="C1306" s="38" t="s">
        <v>91</v>
      </c>
      <c r="D1306" s="38" t="s">
        <v>13</v>
      </c>
      <c r="E1306" s="38" t="s">
        <v>777</v>
      </c>
      <c r="F1306" s="38" t="s">
        <v>31</v>
      </c>
      <c r="G1306" s="32">
        <v>2043720</v>
      </c>
      <c r="H1306" s="32">
        <v>2043720</v>
      </c>
      <c r="I1306" s="19">
        <f t="shared" si="481"/>
        <v>0</v>
      </c>
    </row>
    <row r="1307" spans="1:9" s="20" customFormat="1" ht="38.25">
      <c r="A1307" s="29" t="s">
        <v>778</v>
      </c>
      <c r="B1307" s="37" t="s">
        <v>738</v>
      </c>
      <c r="C1307" s="38" t="s">
        <v>91</v>
      </c>
      <c r="D1307" s="38" t="s">
        <v>13</v>
      </c>
      <c r="E1307" s="38" t="s">
        <v>779</v>
      </c>
      <c r="F1307" s="38" t="s">
        <v>9</v>
      </c>
      <c r="G1307" s="39">
        <f t="shared" ref="G1307:G1308" si="492">G1308</f>
        <v>15476080</v>
      </c>
      <c r="H1307" s="39">
        <v>15476080</v>
      </c>
      <c r="I1307" s="19">
        <f t="shared" si="481"/>
        <v>0</v>
      </c>
    </row>
    <row r="1308" spans="1:9" s="20" customFormat="1" ht="25.5">
      <c r="A1308" s="29" t="s">
        <v>28</v>
      </c>
      <c r="B1308" s="37" t="s">
        <v>738</v>
      </c>
      <c r="C1308" s="38" t="s">
        <v>91</v>
      </c>
      <c r="D1308" s="38" t="s">
        <v>13</v>
      </c>
      <c r="E1308" s="38" t="s">
        <v>779</v>
      </c>
      <c r="F1308" s="38" t="s">
        <v>29</v>
      </c>
      <c r="G1308" s="39">
        <f t="shared" si="492"/>
        <v>15476080</v>
      </c>
      <c r="H1308" s="39">
        <v>15476080</v>
      </c>
      <c r="I1308" s="19">
        <f t="shared" si="481"/>
        <v>0</v>
      </c>
    </row>
    <row r="1309" spans="1:9" s="20" customFormat="1">
      <c r="A1309" s="33" t="s">
        <v>30</v>
      </c>
      <c r="B1309" s="37" t="s">
        <v>738</v>
      </c>
      <c r="C1309" s="38" t="s">
        <v>91</v>
      </c>
      <c r="D1309" s="38" t="s">
        <v>13</v>
      </c>
      <c r="E1309" s="38" t="s">
        <v>779</v>
      </c>
      <c r="F1309" s="38" t="s">
        <v>31</v>
      </c>
      <c r="G1309" s="32">
        <v>15476080</v>
      </c>
      <c r="H1309" s="32">
        <v>15476080</v>
      </c>
      <c r="I1309" s="19">
        <f t="shared" si="481"/>
        <v>0</v>
      </c>
    </row>
    <row r="1310" spans="1:9" s="20" customFormat="1" ht="38.25">
      <c r="A1310" s="29" t="s">
        <v>759</v>
      </c>
      <c r="B1310" s="37" t="s">
        <v>738</v>
      </c>
      <c r="C1310" s="38" t="s">
        <v>91</v>
      </c>
      <c r="D1310" s="38" t="s">
        <v>13</v>
      </c>
      <c r="E1310" s="38" t="s">
        <v>780</v>
      </c>
      <c r="F1310" s="38" t="s">
        <v>9</v>
      </c>
      <c r="G1310" s="39">
        <f t="shared" ref="G1310" si="493">G1314</f>
        <v>1500200</v>
      </c>
      <c r="H1310" s="39">
        <v>1500200</v>
      </c>
      <c r="I1310" s="19">
        <f t="shared" si="481"/>
        <v>0</v>
      </c>
    </row>
    <row r="1311" spans="1:9" s="20" customFormat="1">
      <c r="A1311" s="29" t="s">
        <v>322</v>
      </c>
      <c r="B1311" s="30"/>
      <c r="C1311" s="31"/>
      <c r="D1311" s="31"/>
      <c r="E1311" s="31"/>
      <c r="F1311" s="31"/>
      <c r="G1311" s="32"/>
      <c r="H1311" s="51"/>
      <c r="I1311" s="19">
        <f t="shared" si="481"/>
        <v>0</v>
      </c>
    </row>
    <row r="1312" spans="1:9" s="20" customFormat="1">
      <c r="A1312" s="29" t="s">
        <v>761</v>
      </c>
      <c r="B1312" s="30" t="s">
        <v>738</v>
      </c>
      <c r="C1312" s="31" t="s">
        <v>91</v>
      </c>
      <c r="D1312" s="31" t="s">
        <v>13</v>
      </c>
      <c r="E1312" s="31" t="s">
        <v>780</v>
      </c>
      <c r="F1312" s="31" t="s">
        <v>9</v>
      </c>
      <c r="G1312" s="32">
        <v>300100</v>
      </c>
      <c r="H1312" s="32">
        <v>300100</v>
      </c>
      <c r="I1312" s="19">
        <f t="shared" si="481"/>
        <v>0</v>
      </c>
    </row>
    <row r="1313" spans="1:9" s="20" customFormat="1">
      <c r="A1313" s="29" t="s">
        <v>762</v>
      </c>
      <c r="B1313" s="30" t="s">
        <v>738</v>
      </c>
      <c r="C1313" s="31" t="s">
        <v>91</v>
      </c>
      <c r="D1313" s="31" t="s">
        <v>13</v>
      </c>
      <c r="E1313" s="31" t="s">
        <v>780</v>
      </c>
      <c r="F1313" s="31" t="s">
        <v>9</v>
      </c>
      <c r="G1313" s="32">
        <v>1200100</v>
      </c>
      <c r="H1313" s="32">
        <v>1200100</v>
      </c>
      <c r="I1313" s="19">
        <f t="shared" si="481"/>
        <v>0</v>
      </c>
    </row>
    <row r="1314" spans="1:9" s="20" customFormat="1" ht="25.5">
      <c r="A1314" s="29" t="s">
        <v>28</v>
      </c>
      <c r="B1314" s="30" t="s">
        <v>738</v>
      </c>
      <c r="C1314" s="31" t="s">
        <v>91</v>
      </c>
      <c r="D1314" s="31" t="s">
        <v>13</v>
      </c>
      <c r="E1314" s="31" t="s">
        <v>780</v>
      </c>
      <c r="F1314" s="31" t="s">
        <v>29</v>
      </c>
      <c r="G1314" s="32">
        <f t="shared" ref="G1314" si="494">G1315</f>
        <v>1500200</v>
      </c>
      <c r="H1314" s="39">
        <v>1500200</v>
      </c>
      <c r="I1314" s="19">
        <f t="shared" si="481"/>
        <v>0</v>
      </c>
    </row>
    <row r="1315" spans="1:9" s="20" customFormat="1">
      <c r="A1315" s="29" t="s">
        <v>30</v>
      </c>
      <c r="B1315" s="30" t="s">
        <v>738</v>
      </c>
      <c r="C1315" s="31" t="s">
        <v>91</v>
      </c>
      <c r="D1315" s="31" t="s">
        <v>13</v>
      </c>
      <c r="E1315" s="31" t="s">
        <v>780</v>
      </c>
      <c r="F1315" s="31" t="s">
        <v>31</v>
      </c>
      <c r="G1315" s="32">
        <v>1500200</v>
      </c>
      <c r="H1315" s="32">
        <v>1500200</v>
      </c>
      <c r="I1315" s="19">
        <f t="shared" si="481"/>
        <v>0</v>
      </c>
    </row>
    <row r="1316" spans="1:9" s="20" customFormat="1" ht="25.5">
      <c r="A1316" s="29" t="s">
        <v>763</v>
      </c>
      <c r="B1316" s="30" t="s">
        <v>738</v>
      </c>
      <c r="C1316" s="31" t="s">
        <v>91</v>
      </c>
      <c r="D1316" s="31" t="s">
        <v>13</v>
      </c>
      <c r="E1316" s="31" t="s">
        <v>781</v>
      </c>
      <c r="F1316" s="31" t="s">
        <v>9</v>
      </c>
      <c r="G1316" s="32">
        <f t="shared" ref="G1316" si="495">G1320</f>
        <v>10909762.300000001</v>
      </c>
      <c r="H1316" s="39">
        <v>10909762.300000001</v>
      </c>
      <c r="I1316" s="19">
        <f t="shared" si="481"/>
        <v>0</v>
      </c>
    </row>
    <row r="1317" spans="1:9" s="20" customFormat="1">
      <c r="A1317" s="29" t="s">
        <v>322</v>
      </c>
      <c r="B1317" s="30"/>
      <c r="C1317" s="31"/>
      <c r="D1317" s="31"/>
      <c r="E1317" s="31"/>
      <c r="F1317" s="31"/>
      <c r="G1317" s="32"/>
      <c r="H1317" s="51"/>
      <c r="I1317" s="19">
        <f t="shared" si="481"/>
        <v>0</v>
      </c>
    </row>
    <row r="1318" spans="1:9" s="20" customFormat="1">
      <c r="A1318" s="29" t="s">
        <v>323</v>
      </c>
      <c r="B1318" s="30" t="s">
        <v>738</v>
      </c>
      <c r="C1318" s="31" t="s">
        <v>91</v>
      </c>
      <c r="D1318" s="31" t="s">
        <v>13</v>
      </c>
      <c r="E1318" s="31" t="s">
        <v>781</v>
      </c>
      <c r="F1318" s="31" t="s">
        <v>9</v>
      </c>
      <c r="G1318" s="32">
        <v>4909762.3</v>
      </c>
      <c r="H1318" s="32">
        <v>4909762.3</v>
      </c>
      <c r="I1318" s="19">
        <f t="shared" si="481"/>
        <v>0</v>
      </c>
    </row>
    <row r="1319" spans="1:9" s="20" customFormat="1">
      <c r="A1319" s="29" t="s">
        <v>416</v>
      </c>
      <c r="B1319" s="30" t="s">
        <v>738</v>
      </c>
      <c r="C1319" s="31" t="s">
        <v>91</v>
      </c>
      <c r="D1319" s="31" t="s">
        <v>13</v>
      </c>
      <c r="E1319" s="31" t="s">
        <v>781</v>
      </c>
      <c r="F1319" s="31" t="s">
        <v>9</v>
      </c>
      <c r="G1319" s="32">
        <v>6000000</v>
      </c>
      <c r="H1319" s="32">
        <v>6000000</v>
      </c>
      <c r="I1319" s="19">
        <f t="shared" si="481"/>
        <v>0</v>
      </c>
    </row>
    <row r="1320" spans="1:9" s="20" customFormat="1" ht="25.5">
      <c r="A1320" s="29" t="s">
        <v>28</v>
      </c>
      <c r="B1320" s="37" t="s">
        <v>738</v>
      </c>
      <c r="C1320" s="38" t="s">
        <v>91</v>
      </c>
      <c r="D1320" s="38" t="s">
        <v>13</v>
      </c>
      <c r="E1320" s="38" t="s">
        <v>781</v>
      </c>
      <c r="F1320" s="38" t="s">
        <v>29</v>
      </c>
      <c r="G1320" s="39">
        <f t="shared" ref="G1320" si="496">G1321</f>
        <v>10909762.300000001</v>
      </c>
      <c r="H1320" s="39">
        <v>10909762.300000001</v>
      </c>
      <c r="I1320" s="19">
        <f t="shared" si="481"/>
        <v>0</v>
      </c>
    </row>
    <row r="1321" spans="1:9" s="20" customFormat="1">
      <c r="A1321" s="33" t="s">
        <v>30</v>
      </c>
      <c r="B1321" s="37" t="s">
        <v>738</v>
      </c>
      <c r="C1321" s="38" t="s">
        <v>91</v>
      </c>
      <c r="D1321" s="38" t="s">
        <v>13</v>
      </c>
      <c r="E1321" s="38" t="s">
        <v>781</v>
      </c>
      <c r="F1321" s="38" t="s">
        <v>31</v>
      </c>
      <c r="G1321" s="32">
        <v>10909762.300000001</v>
      </c>
      <c r="H1321" s="32">
        <v>10909762.300000001</v>
      </c>
      <c r="I1321" s="19">
        <f t="shared" si="481"/>
        <v>0</v>
      </c>
    </row>
    <row r="1322" spans="1:9" s="20" customFormat="1">
      <c r="A1322" s="21" t="s">
        <v>241</v>
      </c>
      <c r="B1322" s="22" t="s">
        <v>738</v>
      </c>
      <c r="C1322" s="23" t="s">
        <v>242</v>
      </c>
      <c r="D1322" s="23" t="s">
        <v>7</v>
      </c>
      <c r="E1322" s="23" t="s">
        <v>8</v>
      </c>
      <c r="F1322" s="23" t="s">
        <v>9</v>
      </c>
      <c r="G1322" s="24">
        <f t="shared" ref="G1322:G1325" si="497">G1323</f>
        <v>1711000</v>
      </c>
      <c r="H1322" s="24">
        <v>1711000</v>
      </c>
      <c r="I1322" s="19">
        <f t="shared" si="481"/>
        <v>0</v>
      </c>
    </row>
    <row r="1323" spans="1:9" s="20" customFormat="1">
      <c r="A1323" s="25" t="s">
        <v>243</v>
      </c>
      <c r="B1323" s="26" t="s">
        <v>738</v>
      </c>
      <c r="C1323" s="27" t="s">
        <v>242</v>
      </c>
      <c r="D1323" s="27" t="s">
        <v>11</v>
      </c>
      <c r="E1323" s="27" t="s">
        <v>8</v>
      </c>
      <c r="F1323" s="27" t="s">
        <v>9</v>
      </c>
      <c r="G1323" s="28">
        <f t="shared" si="497"/>
        <v>1711000</v>
      </c>
      <c r="H1323" s="28">
        <v>1711000</v>
      </c>
      <c r="I1323" s="19">
        <f t="shared" si="481"/>
        <v>0</v>
      </c>
    </row>
    <row r="1324" spans="1:9" s="20" customFormat="1">
      <c r="A1324" s="29" t="s">
        <v>244</v>
      </c>
      <c r="B1324" s="37" t="s">
        <v>738</v>
      </c>
      <c r="C1324" s="38" t="s">
        <v>242</v>
      </c>
      <c r="D1324" s="38" t="s">
        <v>11</v>
      </c>
      <c r="E1324" s="38" t="s">
        <v>245</v>
      </c>
      <c r="F1324" s="38" t="s">
        <v>9</v>
      </c>
      <c r="G1324" s="39">
        <f t="shared" si="497"/>
        <v>1711000</v>
      </c>
      <c r="H1324" s="39">
        <v>1711000</v>
      </c>
      <c r="I1324" s="19">
        <f t="shared" si="481"/>
        <v>0</v>
      </c>
    </row>
    <row r="1325" spans="1:9" s="20" customFormat="1" ht="51">
      <c r="A1325" s="36" t="s">
        <v>246</v>
      </c>
      <c r="B1325" s="37" t="s">
        <v>738</v>
      </c>
      <c r="C1325" s="38" t="s">
        <v>242</v>
      </c>
      <c r="D1325" s="38" t="s">
        <v>11</v>
      </c>
      <c r="E1325" s="38" t="s">
        <v>247</v>
      </c>
      <c r="F1325" s="38" t="s">
        <v>9</v>
      </c>
      <c r="G1325" s="39">
        <f t="shared" si="497"/>
        <v>1711000</v>
      </c>
      <c r="H1325" s="39">
        <v>1711000</v>
      </c>
      <c r="I1325" s="19">
        <f t="shared" si="481"/>
        <v>0</v>
      </c>
    </row>
    <row r="1326" spans="1:9" s="20" customFormat="1" ht="63.75">
      <c r="A1326" s="36" t="s">
        <v>248</v>
      </c>
      <c r="B1326" s="37" t="s">
        <v>738</v>
      </c>
      <c r="C1326" s="38" t="s">
        <v>242</v>
      </c>
      <c r="D1326" s="38" t="s">
        <v>11</v>
      </c>
      <c r="E1326" s="38" t="s">
        <v>249</v>
      </c>
      <c r="F1326" s="38" t="s">
        <v>9</v>
      </c>
      <c r="G1326" s="39">
        <f t="shared" ref="G1326" si="498">G1327+G1330</f>
        <v>1711000</v>
      </c>
      <c r="H1326" s="39">
        <v>1711000</v>
      </c>
      <c r="I1326" s="19">
        <f t="shared" si="481"/>
        <v>0</v>
      </c>
    </row>
    <row r="1327" spans="1:9" s="20" customFormat="1" ht="25.5">
      <c r="A1327" s="29" t="s">
        <v>250</v>
      </c>
      <c r="B1327" s="37" t="s">
        <v>738</v>
      </c>
      <c r="C1327" s="38" t="s">
        <v>242</v>
      </c>
      <c r="D1327" s="38" t="s">
        <v>11</v>
      </c>
      <c r="E1327" s="38" t="s">
        <v>251</v>
      </c>
      <c r="F1327" s="38" t="s">
        <v>9</v>
      </c>
      <c r="G1327" s="39">
        <f t="shared" ref="G1327:G1328" si="499">G1328</f>
        <v>1095450</v>
      </c>
      <c r="H1327" s="39">
        <v>1095450</v>
      </c>
      <c r="I1327" s="19">
        <f t="shared" si="481"/>
        <v>0</v>
      </c>
    </row>
    <row r="1328" spans="1:9" s="20" customFormat="1" ht="25.5">
      <c r="A1328" s="29" t="s">
        <v>28</v>
      </c>
      <c r="B1328" s="37" t="s">
        <v>738</v>
      </c>
      <c r="C1328" s="38" t="s">
        <v>242</v>
      </c>
      <c r="D1328" s="38" t="s">
        <v>11</v>
      </c>
      <c r="E1328" s="38" t="s">
        <v>251</v>
      </c>
      <c r="F1328" s="38" t="s">
        <v>29</v>
      </c>
      <c r="G1328" s="39">
        <f t="shared" si="499"/>
        <v>1095450</v>
      </c>
      <c r="H1328" s="39">
        <v>1095450</v>
      </c>
      <c r="I1328" s="19">
        <f t="shared" si="481"/>
        <v>0</v>
      </c>
    </row>
    <row r="1329" spans="1:9" s="20" customFormat="1">
      <c r="A1329" s="33" t="s">
        <v>30</v>
      </c>
      <c r="B1329" s="37" t="s">
        <v>738</v>
      </c>
      <c r="C1329" s="38" t="s">
        <v>242</v>
      </c>
      <c r="D1329" s="38" t="s">
        <v>11</v>
      </c>
      <c r="E1329" s="38" t="s">
        <v>251</v>
      </c>
      <c r="F1329" s="38" t="s">
        <v>31</v>
      </c>
      <c r="G1329" s="32">
        <v>1095450</v>
      </c>
      <c r="H1329" s="32">
        <v>1095450</v>
      </c>
      <c r="I1329" s="19">
        <f t="shared" si="481"/>
        <v>0</v>
      </c>
    </row>
    <row r="1330" spans="1:9" s="20" customFormat="1" ht="25.5">
      <c r="A1330" s="33" t="s">
        <v>782</v>
      </c>
      <c r="B1330" s="37" t="s">
        <v>738</v>
      </c>
      <c r="C1330" s="38" t="s">
        <v>242</v>
      </c>
      <c r="D1330" s="38" t="s">
        <v>11</v>
      </c>
      <c r="E1330" s="38" t="s">
        <v>783</v>
      </c>
      <c r="F1330" s="38" t="s">
        <v>9</v>
      </c>
      <c r="G1330" s="39">
        <f t="shared" ref="G1330:G1331" si="500">G1331</f>
        <v>615550</v>
      </c>
      <c r="H1330" s="39">
        <v>615550</v>
      </c>
      <c r="I1330" s="19">
        <f t="shared" si="481"/>
        <v>0</v>
      </c>
    </row>
    <row r="1331" spans="1:9" ht="25.5">
      <c r="A1331" s="29" t="s">
        <v>28</v>
      </c>
      <c r="B1331" s="37" t="s">
        <v>738</v>
      </c>
      <c r="C1331" s="38" t="s">
        <v>242</v>
      </c>
      <c r="D1331" s="38" t="s">
        <v>11</v>
      </c>
      <c r="E1331" s="38" t="s">
        <v>783</v>
      </c>
      <c r="F1331" s="38" t="s">
        <v>29</v>
      </c>
      <c r="G1331" s="39">
        <f t="shared" si="500"/>
        <v>615550</v>
      </c>
      <c r="H1331" s="39">
        <v>615550</v>
      </c>
      <c r="I1331" s="19">
        <f t="shared" si="481"/>
        <v>0</v>
      </c>
    </row>
    <row r="1332" spans="1:9">
      <c r="A1332" s="33" t="s">
        <v>30</v>
      </c>
      <c r="B1332" s="37" t="s">
        <v>738</v>
      </c>
      <c r="C1332" s="38" t="s">
        <v>242</v>
      </c>
      <c r="D1332" s="38" t="s">
        <v>11</v>
      </c>
      <c r="E1332" s="38" t="s">
        <v>783</v>
      </c>
      <c r="F1332" s="38" t="s">
        <v>31</v>
      </c>
      <c r="G1332" s="32">
        <v>615550</v>
      </c>
      <c r="H1332" s="32">
        <v>615550</v>
      </c>
      <c r="I1332" s="19">
        <f t="shared" si="481"/>
        <v>0</v>
      </c>
    </row>
    <row r="1333" spans="1:9">
      <c r="A1333" s="29"/>
      <c r="B1333" s="37"/>
      <c r="C1333" s="38"/>
      <c r="D1333" s="38"/>
      <c r="E1333" s="38"/>
      <c r="F1333" s="38"/>
      <c r="G1333" s="39"/>
      <c r="H1333" s="39"/>
      <c r="I1333" s="19">
        <f t="shared" si="481"/>
        <v>0</v>
      </c>
    </row>
    <row r="1334" spans="1:9" s="20" customFormat="1">
      <c r="A1334" s="16" t="s">
        <v>784</v>
      </c>
      <c r="B1334" s="17" t="s">
        <v>785</v>
      </c>
      <c r="C1334" s="18" t="s">
        <v>7</v>
      </c>
      <c r="D1334" s="18" t="s">
        <v>7</v>
      </c>
      <c r="E1334" s="18" t="s">
        <v>8</v>
      </c>
      <c r="F1334" s="18" t="s">
        <v>9</v>
      </c>
      <c r="G1334" s="19">
        <f>G1335+G1370+G1393+G1415</f>
        <v>141546457</v>
      </c>
      <c r="H1334" s="19">
        <v>141546457</v>
      </c>
      <c r="I1334" s="19">
        <f t="shared" si="481"/>
        <v>0</v>
      </c>
    </row>
    <row r="1335" spans="1:9" s="20" customFormat="1">
      <c r="A1335" s="21" t="s">
        <v>10</v>
      </c>
      <c r="B1335" s="22" t="s">
        <v>785</v>
      </c>
      <c r="C1335" s="23" t="s">
        <v>11</v>
      </c>
      <c r="D1335" s="23" t="s">
        <v>7</v>
      </c>
      <c r="E1335" s="23" t="s">
        <v>8</v>
      </c>
      <c r="F1335" s="23" t="s">
        <v>9</v>
      </c>
      <c r="G1335" s="24">
        <f>G1336+G1363</f>
        <v>33640690</v>
      </c>
      <c r="H1335" s="24">
        <v>33640690</v>
      </c>
      <c r="I1335" s="19">
        <f t="shared" si="481"/>
        <v>0</v>
      </c>
    </row>
    <row r="1336" spans="1:9" s="20" customFormat="1" ht="38.25">
      <c r="A1336" s="25" t="s">
        <v>78</v>
      </c>
      <c r="B1336" s="26" t="s">
        <v>785</v>
      </c>
      <c r="C1336" s="27" t="s">
        <v>11</v>
      </c>
      <c r="D1336" s="27" t="s">
        <v>79</v>
      </c>
      <c r="E1336" s="27" t="s">
        <v>8</v>
      </c>
      <c r="F1336" s="27" t="s">
        <v>9</v>
      </c>
      <c r="G1336" s="28">
        <f t="shared" ref="G1336:G1337" si="501">G1337</f>
        <v>33278410</v>
      </c>
      <c r="H1336" s="28">
        <v>33278410</v>
      </c>
      <c r="I1336" s="19">
        <f t="shared" si="481"/>
        <v>0</v>
      </c>
    </row>
    <row r="1337" spans="1:9" s="20" customFormat="1" ht="25.5">
      <c r="A1337" s="29" t="s">
        <v>786</v>
      </c>
      <c r="B1337" s="30" t="s">
        <v>785</v>
      </c>
      <c r="C1337" s="31" t="s">
        <v>11</v>
      </c>
      <c r="D1337" s="31" t="s">
        <v>79</v>
      </c>
      <c r="E1337" s="31" t="s">
        <v>787</v>
      </c>
      <c r="F1337" s="31" t="s">
        <v>9</v>
      </c>
      <c r="G1337" s="32">
        <f t="shared" si="501"/>
        <v>33278410</v>
      </c>
      <c r="H1337" s="32">
        <v>33278410</v>
      </c>
      <c r="I1337" s="19">
        <f t="shared" si="481"/>
        <v>0</v>
      </c>
    </row>
    <row r="1338" spans="1:9" s="20" customFormat="1" ht="25.5">
      <c r="A1338" s="29" t="s">
        <v>788</v>
      </c>
      <c r="B1338" s="30" t="s">
        <v>785</v>
      </c>
      <c r="C1338" s="31" t="s">
        <v>11</v>
      </c>
      <c r="D1338" s="31" t="s">
        <v>79</v>
      </c>
      <c r="E1338" s="31" t="s">
        <v>789</v>
      </c>
      <c r="F1338" s="31" t="s">
        <v>9</v>
      </c>
      <c r="G1338" s="32">
        <f>G1339+G1349+G1353+G1360</f>
        <v>33278410</v>
      </c>
      <c r="H1338" s="32">
        <v>33278410</v>
      </c>
      <c r="I1338" s="19">
        <f t="shared" si="481"/>
        <v>0</v>
      </c>
    </row>
    <row r="1339" spans="1:9" s="20" customFormat="1" ht="25.5">
      <c r="A1339" s="29" t="s">
        <v>18</v>
      </c>
      <c r="B1339" s="30" t="s">
        <v>785</v>
      </c>
      <c r="C1339" s="31" t="s">
        <v>11</v>
      </c>
      <c r="D1339" s="31" t="s">
        <v>79</v>
      </c>
      <c r="E1339" s="31" t="s">
        <v>790</v>
      </c>
      <c r="F1339" s="31" t="s">
        <v>9</v>
      </c>
      <c r="G1339" s="32">
        <f t="shared" ref="G1339" si="502">G1340+G1343+G1346</f>
        <v>4810630</v>
      </c>
      <c r="H1339" s="32">
        <v>4810630</v>
      </c>
      <c r="I1339" s="19">
        <f t="shared" si="481"/>
        <v>0</v>
      </c>
    </row>
    <row r="1340" spans="1:9" s="20" customFormat="1" ht="25.5">
      <c r="A1340" s="36" t="s">
        <v>20</v>
      </c>
      <c r="B1340" s="30" t="s">
        <v>785</v>
      </c>
      <c r="C1340" s="31" t="s">
        <v>11</v>
      </c>
      <c r="D1340" s="31" t="s">
        <v>79</v>
      </c>
      <c r="E1340" s="31" t="s">
        <v>790</v>
      </c>
      <c r="F1340" s="31" t="s">
        <v>21</v>
      </c>
      <c r="G1340" s="32">
        <f t="shared" ref="G1340" si="503">SUM(G1341:G1342)</f>
        <v>639110</v>
      </c>
      <c r="H1340" s="32">
        <v>639110</v>
      </c>
      <c r="I1340" s="19">
        <f t="shared" si="481"/>
        <v>0</v>
      </c>
    </row>
    <row r="1341" spans="1:9" s="20" customFormat="1" ht="25.5">
      <c r="A1341" s="33" t="s">
        <v>22</v>
      </c>
      <c r="B1341" s="30" t="s">
        <v>785</v>
      </c>
      <c r="C1341" s="31" t="s">
        <v>11</v>
      </c>
      <c r="D1341" s="31" t="s">
        <v>79</v>
      </c>
      <c r="E1341" s="31" t="s">
        <v>790</v>
      </c>
      <c r="F1341" s="31" t="s">
        <v>23</v>
      </c>
      <c r="G1341" s="32">
        <v>491325</v>
      </c>
      <c r="H1341" s="32">
        <v>491325</v>
      </c>
      <c r="I1341" s="19">
        <f t="shared" si="481"/>
        <v>0</v>
      </c>
    </row>
    <row r="1342" spans="1:9" s="20" customFormat="1" ht="38.25">
      <c r="A1342" s="33" t="s">
        <v>26</v>
      </c>
      <c r="B1342" s="30" t="s">
        <v>785</v>
      </c>
      <c r="C1342" s="31" t="s">
        <v>11</v>
      </c>
      <c r="D1342" s="31" t="s">
        <v>79</v>
      </c>
      <c r="E1342" s="31" t="s">
        <v>790</v>
      </c>
      <c r="F1342" s="31" t="s">
        <v>27</v>
      </c>
      <c r="G1342" s="32">
        <v>147785</v>
      </c>
      <c r="H1342" s="32">
        <v>147785</v>
      </c>
      <c r="I1342" s="19">
        <f t="shared" si="481"/>
        <v>0</v>
      </c>
    </row>
    <row r="1343" spans="1:9" s="20" customFormat="1" ht="25.5">
      <c r="A1343" s="29" t="s">
        <v>28</v>
      </c>
      <c r="B1343" s="30" t="s">
        <v>785</v>
      </c>
      <c r="C1343" s="31" t="s">
        <v>11</v>
      </c>
      <c r="D1343" s="31" t="s">
        <v>79</v>
      </c>
      <c r="E1343" s="31" t="s">
        <v>790</v>
      </c>
      <c r="F1343" s="31" t="s">
        <v>29</v>
      </c>
      <c r="G1343" s="32">
        <f t="shared" ref="G1343" si="504">G1345+G1344</f>
        <v>4131520</v>
      </c>
      <c r="H1343" s="32">
        <v>4131520</v>
      </c>
      <c r="I1343" s="19">
        <f t="shared" ref="I1343:I1406" si="505">G1343-H1343</f>
        <v>0</v>
      </c>
    </row>
    <row r="1344" spans="1:9" s="20" customFormat="1" ht="25.5">
      <c r="A1344" s="33" t="s">
        <v>773</v>
      </c>
      <c r="B1344" s="30" t="s">
        <v>785</v>
      </c>
      <c r="C1344" s="31" t="s">
        <v>11</v>
      </c>
      <c r="D1344" s="31" t="s">
        <v>79</v>
      </c>
      <c r="E1344" s="31" t="s">
        <v>790</v>
      </c>
      <c r="F1344" s="31" t="s">
        <v>774</v>
      </c>
      <c r="G1344" s="32">
        <v>500000</v>
      </c>
      <c r="H1344" s="32">
        <v>500000</v>
      </c>
      <c r="I1344" s="19">
        <f t="shared" si="505"/>
        <v>0</v>
      </c>
    </row>
    <row r="1345" spans="1:9" s="20" customFormat="1">
      <c r="A1345" s="33" t="s">
        <v>30</v>
      </c>
      <c r="B1345" s="30" t="s">
        <v>785</v>
      </c>
      <c r="C1345" s="31" t="s">
        <v>11</v>
      </c>
      <c r="D1345" s="31" t="s">
        <v>79</v>
      </c>
      <c r="E1345" s="31" t="s">
        <v>790</v>
      </c>
      <c r="F1345" s="31" t="s">
        <v>31</v>
      </c>
      <c r="G1345" s="32">
        <v>3631520</v>
      </c>
      <c r="H1345" s="32">
        <v>3631520</v>
      </c>
      <c r="I1345" s="19">
        <f t="shared" si="505"/>
        <v>0</v>
      </c>
    </row>
    <row r="1346" spans="1:9" s="20" customFormat="1">
      <c r="A1346" s="29" t="s">
        <v>32</v>
      </c>
      <c r="B1346" s="30" t="s">
        <v>785</v>
      </c>
      <c r="C1346" s="31" t="s">
        <v>11</v>
      </c>
      <c r="D1346" s="31" t="s">
        <v>79</v>
      </c>
      <c r="E1346" s="31" t="s">
        <v>790</v>
      </c>
      <c r="F1346" s="31" t="s">
        <v>33</v>
      </c>
      <c r="G1346" s="32">
        <f>SUM(G1347:G1348)</f>
        <v>40000</v>
      </c>
      <c r="H1346" s="32">
        <v>40000</v>
      </c>
      <c r="I1346" s="19">
        <f t="shared" si="505"/>
        <v>0</v>
      </c>
    </row>
    <row r="1347" spans="1:9" s="20" customFormat="1">
      <c r="A1347" s="33" t="s">
        <v>34</v>
      </c>
      <c r="B1347" s="30" t="s">
        <v>785</v>
      </c>
      <c r="C1347" s="31" t="s">
        <v>11</v>
      </c>
      <c r="D1347" s="31" t="s">
        <v>79</v>
      </c>
      <c r="E1347" s="31" t="s">
        <v>790</v>
      </c>
      <c r="F1347" s="31" t="s">
        <v>35</v>
      </c>
      <c r="G1347" s="32">
        <v>24030</v>
      </c>
      <c r="H1347" s="32">
        <v>24030</v>
      </c>
      <c r="I1347" s="19">
        <f t="shared" si="505"/>
        <v>0</v>
      </c>
    </row>
    <row r="1348" spans="1:9" s="20" customFormat="1">
      <c r="A1348" s="33" t="s">
        <v>36</v>
      </c>
      <c r="B1348" s="30" t="s">
        <v>785</v>
      </c>
      <c r="C1348" s="31" t="s">
        <v>11</v>
      </c>
      <c r="D1348" s="31" t="s">
        <v>79</v>
      </c>
      <c r="E1348" s="31" t="s">
        <v>790</v>
      </c>
      <c r="F1348" s="31" t="s">
        <v>37</v>
      </c>
      <c r="G1348" s="32">
        <v>15970</v>
      </c>
      <c r="H1348" s="32">
        <v>15970</v>
      </c>
      <c r="I1348" s="19">
        <f t="shared" si="505"/>
        <v>0</v>
      </c>
    </row>
    <row r="1349" spans="1:9" s="20" customFormat="1" ht="25.5">
      <c r="A1349" s="36" t="s">
        <v>791</v>
      </c>
      <c r="B1349" s="30" t="s">
        <v>785</v>
      </c>
      <c r="C1349" s="31" t="s">
        <v>11</v>
      </c>
      <c r="D1349" s="31" t="s">
        <v>79</v>
      </c>
      <c r="E1349" s="31" t="s">
        <v>792</v>
      </c>
      <c r="F1349" s="31" t="s">
        <v>9</v>
      </c>
      <c r="G1349" s="32">
        <f t="shared" ref="G1349" si="506">G1350</f>
        <v>26963430</v>
      </c>
      <c r="H1349" s="32">
        <v>26963430</v>
      </c>
      <c r="I1349" s="19">
        <f t="shared" si="505"/>
        <v>0</v>
      </c>
    </row>
    <row r="1350" spans="1:9" s="20" customFormat="1" ht="25.5">
      <c r="A1350" s="36" t="s">
        <v>20</v>
      </c>
      <c r="B1350" s="30" t="s">
        <v>785</v>
      </c>
      <c r="C1350" s="31" t="s">
        <v>11</v>
      </c>
      <c r="D1350" s="31" t="s">
        <v>79</v>
      </c>
      <c r="E1350" s="31" t="s">
        <v>792</v>
      </c>
      <c r="F1350" s="31" t="s">
        <v>21</v>
      </c>
      <c r="G1350" s="32">
        <f t="shared" ref="G1350" si="507">SUM(G1351:G1352)</f>
        <v>26963430</v>
      </c>
      <c r="H1350" s="32">
        <v>26963430</v>
      </c>
      <c r="I1350" s="19">
        <f t="shared" si="505"/>
        <v>0</v>
      </c>
    </row>
    <row r="1351" spans="1:9" s="20" customFormat="1">
      <c r="A1351" s="33" t="s">
        <v>40</v>
      </c>
      <c r="B1351" s="30" t="s">
        <v>785</v>
      </c>
      <c r="C1351" s="31" t="s">
        <v>11</v>
      </c>
      <c r="D1351" s="31" t="s">
        <v>79</v>
      </c>
      <c r="E1351" s="31" t="s">
        <v>792</v>
      </c>
      <c r="F1351" s="31" t="s">
        <v>41</v>
      </c>
      <c r="G1351" s="32">
        <v>20709257</v>
      </c>
      <c r="H1351" s="32">
        <v>20709257</v>
      </c>
      <c r="I1351" s="19">
        <f t="shared" si="505"/>
        <v>0</v>
      </c>
    </row>
    <row r="1352" spans="1:9" s="20" customFormat="1" ht="38.25">
      <c r="A1352" s="33" t="s">
        <v>26</v>
      </c>
      <c r="B1352" s="30" t="s">
        <v>785</v>
      </c>
      <c r="C1352" s="31" t="s">
        <v>11</v>
      </c>
      <c r="D1352" s="31" t="s">
        <v>79</v>
      </c>
      <c r="E1352" s="31" t="s">
        <v>792</v>
      </c>
      <c r="F1352" s="31" t="s">
        <v>27</v>
      </c>
      <c r="G1352" s="32">
        <v>6254173</v>
      </c>
      <c r="H1352" s="32">
        <v>6254173</v>
      </c>
      <c r="I1352" s="19">
        <f t="shared" si="505"/>
        <v>0</v>
      </c>
    </row>
    <row r="1353" spans="1:9" s="20" customFormat="1" ht="25.5">
      <c r="A1353" s="29" t="s">
        <v>474</v>
      </c>
      <c r="B1353" s="30" t="s">
        <v>785</v>
      </c>
      <c r="C1353" s="31" t="s">
        <v>11</v>
      </c>
      <c r="D1353" s="31" t="s">
        <v>79</v>
      </c>
      <c r="E1353" s="31" t="s">
        <v>793</v>
      </c>
      <c r="F1353" s="31" t="s">
        <v>9</v>
      </c>
      <c r="G1353" s="32">
        <f t="shared" ref="G1353" si="508">G1354+G1358</f>
        <v>1431550</v>
      </c>
      <c r="H1353" s="32">
        <v>1431550</v>
      </c>
      <c r="I1353" s="19">
        <f t="shared" si="505"/>
        <v>0</v>
      </c>
    </row>
    <row r="1354" spans="1:9" s="20" customFormat="1" ht="25.5">
      <c r="A1354" s="36" t="s">
        <v>20</v>
      </c>
      <c r="B1354" s="30" t="s">
        <v>785</v>
      </c>
      <c r="C1354" s="31" t="s">
        <v>11</v>
      </c>
      <c r="D1354" s="31" t="s">
        <v>79</v>
      </c>
      <c r="E1354" s="31" t="s">
        <v>793</v>
      </c>
      <c r="F1354" s="31" t="s">
        <v>21</v>
      </c>
      <c r="G1354" s="32">
        <f t="shared" ref="G1354" si="509">SUM(G1355:G1357)</f>
        <v>1223550</v>
      </c>
      <c r="H1354" s="32">
        <v>1223550</v>
      </c>
      <c r="I1354" s="19">
        <f t="shared" si="505"/>
        <v>0</v>
      </c>
    </row>
    <row r="1355" spans="1:9" s="20" customFormat="1">
      <c r="A1355" s="33" t="s">
        <v>40</v>
      </c>
      <c r="B1355" s="30" t="s">
        <v>785</v>
      </c>
      <c r="C1355" s="31" t="s">
        <v>11</v>
      </c>
      <c r="D1355" s="31" t="s">
        <v>79</v>
      </c>
      <c r="E1355" s="31" t="s">
        <v>793</v>
      </c>
      <c r="F1355" s="31" t="s">
        <v>41</v>
      </c>
      <c r="G1355" s="32">
        <v>807682</v>
      </c>
      <c r="H1355" s="32">
        <v>807682</v>
      </c>
      <c r="I1355" s="19">
        <f t="shared" si="505"/>
        <v>0</v>
      </c>
    </row>
    <row r="1356" spans="1:9" s="20" customFormat="1" ht="25.5">
      <c r="A1356" s="33" t="s">
        <v>22</v>
      </c>
      <c r="B1356" s="30" t="s">
        <v>785</v>
      </c>
      <c r="C1356" s="31" t="s">
        <v>11</v>
      </c>
      <c r="D1356" s="31" t="s">
        <v>79</v>
      </c>
      <c r="E1356" s="31" t="s">
        <v>793</v>
      </c>
      <c r="F1356" s="31" t="s">
        <v>23</v>
      </c>
      <c r="G1356" s="32">
        <v>38295</v>
      </c>
      <c r="H1356" s="32">
        <v>38295</v>
      </c>
      <c r="I1356" s="19">
        <f t="shared" si="505"/>
        <v>0</v>
      </c>
    </row>
    <row r="1357" spans="1:9" s="20" customFormat="1" ht="38.25">
      <c r="A1357" s="33" t="s">
        <v>26</v>
      </c>
      <c r="B1357" s="30" t="s">
        <v>785</v>
      </c>
      <c r="C1357" s="31" t="s">
        <v>11</v>
      </c>
      <c r="D1357" s="31" t="s">
        <v>79</v>
      </c>
      <c r="E1357" s="31" t="s">
        <v>793</v>
      </c>
      <c r="F1357" s="31" t="s">
        <v>27</v>
      </c>
      <c r="G1357" s="32">
        <v>377573</v>
      </c>
      <c r="H1357" s="32">
        <v>377573</v>
      </c>
      <c r="I1357" s="19">
        <f t="shared" si="505"/>
        <v>0</v>
      </c>
    </row>
    <row r="1358" spans="1:9" s="20" customFormat="1" ht="25.5">
      <c r="A1358" s="29" t="s">
        <v>28</v>
      </c>
      <c r="B1358" s="30" t="s">
        <v>785</v>
      </c>
      <c r="C1358" s="31" t="s">
        <v>11</v>
      </c>
      <c r="D1358" s="31" t="s">
        <v>79</v>
      </c>
      <c r="E1358" s="31" t="s">
        <v>793</v>
      </c>
      <c r="F1358" s="31" t="s">
        <v>29</v>
      </c>
      <c r="G1358" s="32">
        <f t="shared" ref="G1358" si="510">G1359</f>
        <v>208000</v>
      </c>
      <c r="H1358" s="32">
        <v>208000</v>
      </c>
      <c r="I1358" s="19">
        <f t="shared" si="505"/>
        <v>0</v>
      </c>
    </row>
    <row r="1359" spans="1:9" s="20" customFormat="1">
      <c r="A1359" s="33" t="s">
        <v>30</v>
      </c>
      <c r="B1359" s="30" t="s">
        <v>785</v>
      </c>
      <c r="C1359" s="31" t="s">
        <v>11</v>
      </c>
      <c r="D1359" s="31" t="s">
        <v>79</v>
      </c>
      <c r="E1359" s="31" t="s">
        <v>793</v>
      </c>
      <c r="F1359" s="31" t="s">
        <v>31</v>
      </c>
      <c r="G1359" s="32">
        <v>208000</v>
      </c>
      <c r="H1359" s="32">
        <v>208000</v>
      </c>
      <c r="I1359" s="19">
        <f t="shared" si="505"/>
        <v>0</v>
      </c>
    </row>
    <row r="1360" spans="1:9" s="20" customFormat="1" ht="25.5">
      <c r="A1360" s="36" t="s">
        <v>746</v>
      </c>
      <c r="B1360" s="30" t="str">
        <f t="shared" ref="B1360:D1362" si="511">B1349</f>
        <v>618</v>
      </c>
      <c r="C1360" s="31" t="str">
        <f t="shared" si="511"/>
        <v>01</v>
      </c>
      <c r="D1360" s="31" t="str">
        <f t="shared" si="511"/>
        <v>04</v>
      </c>
      <c r="E1360" s="31" t="s">
        <v>794</v>
      </c>
      <c r="F1360" s="31" t="s">
        <v>9</v>
      </c>
      <c r="G1360" s="32">
        <f t="shared" ref="G1360:G1361" si="512">G1361</f>
        <v>72800</v>
      </c>
      <c r="H1360" s="32">
        <v>72800</v>
      </c>
      <c r="I1360" s="19">
        <f t="shared" si="505"/>
        <v>0</v>
      </c>
    </row>
    <row r="1361" spans="1:9" s="20" customFormat="1" ht="25.5">
      <c r="A1361" s="29" t="s">
        <v>28</v>
      </c>
      <c r="B1361" s="30" t="str">
        <f t="shared" si="511"/>
        <v>618</v>
      </c>
      <c r="C1361" s="31" t="str">
        <f t="shared" si="511"/>
        <v>01</v>
      </c>
      <c r="D1361" s="31" t="str">
        <f t="shared" si="511"/>
        <v>04</v>
      </c>
      <c r="E1361" s="31" t="s">
        <v>794</v>
      </c>
      <c r="F1361" s="31" t="s">
        <v>29</v>
      </c>
      <c r="G1361" s="32">
        <f t="shared" si="512"/>
        <v>72800</v>
      </c>
      <c r="H1361" s="32">
        <v>72800</v>
      </c>
      <c r="I1361" s="19">
        <f t="shared" si="505"/>
        <v>0</v>
      </c>
    </row>
    <row r="1362" spans="1:9" s="20" customFormat="1">
      <c r="A1362" s="33" t="s">
        <v>30</v>
      </c>
      <c r="B1362" s="30" t="str">
        <f t="shared" si="511"/>
        <v>618</v>
      </c>
      <c r="C1362" s="31" t="str">
        <f t="shared" si="511"/>
        <v>01</v>
      </c>
      <c r="D1362" s="31" t="str">
        <f t="shared" si="511"/>
        <v>04</v>
      </c>
      <c r="E1362" s="31" t="s">
        <v>794</v>
      </c>
      <c r="F1362" s="31" t="s">
        <v>31</v>
      </c>
      <c r="G1362" s="32">
        <v>72800</v>
      </c>
      <c r="H1362" s="32">
        <v>72800</v>
      </c>
      <c r="I1362" s="19">
        <f t="shared" si="505"/>
        <v>0</v>
      </c>
    </row>
    <row r="1363" spans="1:9" s="20" customFormat="1">
      <c r="A1363" s="25" t="s">
        <v>50</v>
      </c>
      <c r="B1363" s="26" t="s">
        <v>785</v>
      </c>
      <c r="C1363" s="27" t="s">
        <v>11</v>
      </c>
      <c r="D1363" s="27" t="s">
        <v>51</v>
      </c>
      <c r="E1363" s="27" t="s">
        <v>8</v>
      </c>
      <c r="F1363" s="27" t="s">
        <v>9</v>
      </c>
      <c r="G1363" s="28">
        <f t="shared" ref="G1363:G1368" si="513">G1364</f>
        <v>362280</v>
      </c>
      <c r="H1363" s="28">
        <v>362280</v>
      </c>
      <c r="I1363" s="19">
        <f t="shared" si="505"/>
        <v>0</v>
      </c>
    </row>
    <row r="1364" spans="1:9" s="20" customFormat="1" ht="38.25">
      <c r="A1364" s="29" t="s">
        <v>261</v>
      </c>
      <c r="B1364" s="30" t="s">
        <v>785</v>
      </c>
      <c r="C1364" s="31" t="s">
        <v>11</v>
      </c>
      <c r="D1364" s="31" t="s">
        <v>51</v>
      </c>
      <c r="E1364" s="31" t="s">
        <v>262</v>
      </c>
      <c r="F1364" s="31" t="s">
        <v>9</v>
      </c>
      <c r="G1364" s="32">
        <f t="shared" si="513"/>
        <v>362280</v>
      </c>
      <c r="H1364" s="32">
        <v>362280</v>
      </c>
      <c r="I1364" s="19">
        <f t="shared" si="505"/>
        <v>0</v>
      </c>
    </row>
    <row r="1365" spans="1:9" s="20" customFormat="1" ht="51">
      <c r="A1365" s="29" t="s">
        <v>263</v>
      </c>
      <c r="B1365" s="30" t="s">
        <v>785</v>
      </c>
      <c r="C1365" s="31" t="s">
        <v>11</v>
      </c>
      <c r="D1365" s="31" t="s">
        <v>51</v>
      </c>
      <c r="E1365" s="31" t="s">
        <v>264</v>
      </c>
      <c r="F1365" s="31" t="s">
        <v>9</v>
      </c>
      <c r="G1365" s="32">
        <f t="shared" si="513"/>
        <v>362280</v>
      </c>
      <c r="H1365" s="32">
        <v>362280</v>
      </c>
      <c r="I1365" s="19">
        <f t="shared" si="505"/>
        <v>0</v>
      </c>
    </row>
    <row r="1366" spans="1:9" s="20" customFormat="1" ht="38.25">
      <c r="A1366" s="66" t="s">
        <v>265</v>
      </c>
      <c r="B1366" s="31" t="s">
        <v>785</v>
      </c>
      <c r="C1366" s="31" t="s">
        <v>11</v>
      </c>
      <c r="D1366" s="31" t="s">
        <v>51</v>
      </c>
      <c r="E1366" s="31" t="s">
        <v>266</v>
      </c>
      <c r="F1366" s="31" t="s">
        <v>9</v>
      </c>
      <c r="G1366" s="32">
        <f t="shared" si="513"/>
        <v>362280</v>
      </c>
      <c r="H1366" s="32">
        <v>362280</v>
      </c>
      <c r="I1366" s="19">
        <f t="shared" si="505"/>
        <v>0</v>
      </c>
    </row>
    <row r="1367" spans="1:9" s="20" customFormat="1" ht="25.5">
      <c r="A1367" s="29" t="s">
        <v>748</v>
      </c>
      <c r="B1367" s="30" t="s">
        <v>785</v>
      </c>
      <c r="C1367" s="31" t="s">
        <v>11</v>
      </c>
      <c r="D1367" s="31" t="s">
        <v>51</v>
      </c>
      <c r="E1367" s="31" t="s">
        <v>749</v>
      </c>
      <c r="F1367" s="31" t="s">
        <v>9</v>
      </c>
      <c r="G1367" s="32">
        <f t="shared" si="513"/>
        <v>362280</v>
      </c>
      <c r="H1367" s="32">
        <v>362280</v>
      </c>
      <c r="I1367" s="19">
        <f t="shared" si="505"/>
        <v>0</v>
      </c>
    </row>
    <row r="1368" spans="1:9" s="20" customFormat="1" ht="25.5">
      <c r="A1368" s="29" t="s">
        <v>28</v>
      </c>
      <c r="B1368" s="30" t="s">
        <v>785</v>
      </c>
      <c r="C1368" s="31" t="s">
        <v>11</v>
      </c>
      <c r="D1368" s="31" t="s">
        <v>51</v>
      </c>
      <c r="E1368" s="31" t="s">
        <v>749</v>
      </c>
      <c r="F1368" s="31" t="s">
        <v>29</v>
      </c>
      <c r="G1368" s="32">
        <f t="shared" si="513"/>
        <v>362280</v>
      </c>
      <c r="H1368" s="32">
        <v>362280</v>
      </c>
      <c r="I1368" s="19">
        <f t="shared" si="505"/>
        <v>0</v>
      </c>
    </row>
    <row r="1369" spans="1:9" s="20" customFormat="1">
      <c r="A1369" s="33" t="s">
        <v>30</v>
      </c>
      <c r="B1369" s="30" t="s">
        <v>785</v>
      </c>
      <c r="C1369" s="31" t="s">
        <v>11</v>
      </c>
      <c r="D1369" s="31" t="s">
        <v>51</v>
      </c>
      <c r="E1369" s="31" t="s">
        <v>749</v>
      </c>
      <c r="F1369" s="31" t="s">
        <v>31</v>
      </c>
      <c r="G1369" s="32">
        <v>362280</v>
      </c>
      <c r="H1369" s="32">
        <v>362280</v>
      </c>
      <c r="I1369" s="19">
        <f t="shared" si="505"/>
        <v>0</v>
      </c>
    </row>
    <row r="1370" spans="1:9" s="20" customFormat="1">
      <c r="A1370" s="21" t="s">
        <v>201</v>
      </c>
      <c r="B1370" s="22" t="s">
        <v>785</v>
      </c>
      <c r="C1370" s="23" t="s">
        <v>79</v>
      </c>
      <c r="D1370" s="23" t="s">
        <v>7</v>
      </c>
      <c r="E1370" s="23" t="s">
        <v>8</v>
      </c>
      <c r="F1370" s="23" t="s">
        <v>9</v>
      </c>
      <c r="G1370" s="24">
        <f t="shared" ref="G1370:G1373" si="514">G1371</f>
        <v>71918379.379999995</v>
      </c>
      <c r="H1370" s="24">
        <v>71918379.379999995</v>
      </c>
      <c r="I1370" s="19">
        <f t="shared" si="505"/>
        <v>0</v>
      </c>
    </row>
    <row r="1371" spans="1:9" s="20" customFormat="1">
      <c r="A1371" s="25" t="s">
        <v>750</v>
      </c>
      <c r="B1371" s="26" t="s">
        <v>785</v>
      </c>
      <c r="C1371" s="27" t="s">
        <v>79</v>
      </c>
      <c r="D1371" s="27" t="s">
        <v>458</v>
      </c>
      <c r="E1371" s="27" t="s">
        <v>8</v>
      </c>
      <c r="F1371" s="27" t="s">
        <v>9</v>
      </c>
      <c r="G1371" s="28">
        <f t="shared" si="514"/>
        <v>71918379.379999995</v>
      </c>
      <c r="H1371" s="28">
        <v>71918379.379999995</v>
      </c>
      <c r="I1371" s="19">
        <f t="shared" si="505"/>
        <v>0</v>
      </c>
    </row>
    <row r="1372" spans="1:9" s="20" customFormat="1" ht="38.25">
      <c r="A1372" s="33" t="s">
        <v>518</v>
      </c>
      <c r="B1372" s="30" t="s">
        <v>785</v>
      </c>
      <c r="C1372" s="31" t="s">
        <v>79</v>
      </c>
      <c r="D1372" s="31" t="s">
        <v>458</v>
      </c>
      <c r="E1372" s="31" t="s">
        <v>519</v>
      </c>
      <c r="F1372" s="31" t="s">
        <v>9</v>
      </c>
      <c r="G1372" s="32">
        <f t="shared" si="514"/>
        <v>71918379.379999995</v>
      </c>
      <c r="H1372" s="32">
        <v>71918379.379999995</v>
      </c>
      <c r="I1372" s="19">
        <f t="shared" si="505"/>
        <v>0</v>
      </c>
    </row>
    <row r="1373" spans="1:9" s="20" customFormat="1" ht="38.25">
      <c r="A1373" s="36" t="s">
        <v>751</v>
      </c>
      <c r="B1373" s="30" t="s">
        <v>785</v>
      </c>
      <c r="C1373" s="31" t="s">
        <v>79</v>
      </c>
      <c r="D1373" s="31" t="s">
        <v>458</v>
      </c>
      <c r="E1373" s="31" t="s">
        <v>752</v>
      </c>
      <c r="F1373" s="31" t="s">
        <v>9</v>
      </c>
      <c r="G1373" s="32">
        <f t="shared" si="514"/>
        <v>71918379.379999995</v>
      </c>
      <c r="H1373" s="32">
        <v>71918379.379999995</v>
      </c>
      <c r="I1373" s="19">
        <f t="shared" si="505"/>
        <v>0</v>
      </c>
    </row>
    <row r="1374" spans="1:9" s="20" customFormat="1" ht="38.25">
      <c r="A1374" s="36" t="s">
        <v>753</v>
      </c>
      <c r="B1374" s="30" t="s">
        <v>785</v>
      </c>
      <c r="C1374" s="31" t="s">
        <v>79</v>
      </c>
      <c r="D1374" s="31" t="s">
        <v>458</v>
      </c>
      <c r="E1374" s="31" t="s">
        <v>754</v>
      </c>
      <c r="F1374" s="31" t="s">
        <v>9</v>
      </c>
      <c r="G1374" s="32">
        <f t="shared" ref="G1374" si="515">G1378+G1375+G1381+G1387</f>
        <v>71918379.379999995</v>
      </c>
      <c r="H1374" s="32">
        <v>71918379.379999995</v>
      </c>
      <c r="I1374" s="19">
        <f t="shared" si="505"/>
        <v>0</v>
      </c>
    </row>
    <row r="1375" spans="1:9" s="20" customFormat="1" ht="25.5">
      <c r="A1375" s="33" t="s">
        <v>755</v>
      </c>
      <c r="B1375" s="30" t="s">
        <v>785</v>
      </c>
      <c r="C1375" s="31" t="s">
        <v>79</v>
      </c>
      <c r="D1375" s="31" t="s">
        <v>458</v>
      </c>
      <c r="E1375" s="31" t="s">
        <v>756</v>
      </c>
      <c r="F1375" s="31" t="s">
        <v>9</v>
      </c>
      <c r="G1375" s="32">
        <f t="shared" ref="G1375:G1376" si="516">G1376</f>
        <v>10087430</v>
      </c>
      <c r="H1375" s="32">
        <v>10087430</v>
      </c>
      <c r="I1375" s="19">
        <f t="shared" si="505"/>
        <v>0</v>
      </c>
    </row>
    <row r="1376" spans="1:9" s="20" customFormat="1" ht="25.5">
      <c r="A1376" s="29" t="s">
        <v>28</v>
      </c>
      <c r="B1376" s="30" t="s">
        <v>785</v>
      </c>
      <c r="C1376" s="31" t="s">
        <v>79</v>
      </c>
      <c r="D1376" s="31" t="s">
        <v>458</v>
      </c>
      <c r="E1376" s="31" t="s">
        <v>756</v>
      </c>
      <c r="F1376" s="31" t="s">
        <v>29</v>
      </c>
      <c r="G1376" s="32">
        <f t="shared" si="516"/>
        <v>10087430</v>
      </c>
      <c r="H1376" s="32">
        <v>10087430</v>
      </c>
      <c r="I1376" s="19">
        <f t="shared" si="505"/>
        <v>0</v>
      </c>
    </row>
    <row r="1377" spans="1:9" s="20" customFormat="1">
      <c r="A1377" s="33" t="s">
        <v>30</v>
      </c>
      <c r="B1377" s="30" t="s">
        <v>785</v>
      </c>
      <c r="C1377" s="31" t="s">
        <v>79</v>
      </c>
      <c r="D1377" s="31" t="s">
        <v>458</v>
      </c>
      <c r="E1377" s="31" t="s">
        <v>756</v>
      </c>
      <c r="F1377" s="31" t="s">
        <v>31</v>
      </c>
      <c r="G1377" s="32">
        <v>10087430</v>
      </c>
      <c r="H1377" s="32">
        <v>10087430</v>
      </c>
      <c r="I1377" s="19">
        <f t="shared" si="505"/>
        <v>0</v>
      </c>
    </row>
    <row r="1378" spans="1:9" s="20" customFormat="1" ht="25.5">
      <c r="A1378" s="29" t="s">
        <v>757</v>
      </c>
      <c r="B1378" s="30" t="s">
        <v>785</v>
      </c>
      <c r="C1378" s="31" t="s">
        <v>79</v>
      </c>
      <c r="D1378" s="31" t="s">
        <v>458</v>
      </c>
      <c r="E1378" s="31" t="s">
        <v>758</v>
      </c>
      <c r="F1378" s="31" t="s">
        <v>9</v>
      </c>
      <c r="G1378" s="32">
        <f t="shared" ref="G1378:G1379" si="517">G1379</f>
        <v>52246340</v>
      </c>
      <c r="H1378" s="32">
        <v>52246340</v>
      </c>
      <c r="I1378" s="19">
        <f t="shared" si="505"/>
        <v>0</v>
      </c>
    </row>
    <row r="1379" spans="1:9" s="20" customFormat="1" ht="25.5">
      <c r="A1379" s="29" t="s">
        <v>28</v>
      </c>
      <c r="B1379" s="30" t="s">
        <v>785</v>
      </c>
      <c r="C1379" s="31" t="s">
        <v>79</v>
      </c>
      <c r="D1379" s="31" t="s">
        <v>458</v>
      </c>
      <c r="E1379" s="31" t="s">
        <v>758</v>
      </c>
      <c r="F1379" s="31" t="s">
        <v>29</v>
      </c>
      <c r="G1379" s="32">
        <f t="shared" si="517"/>
        <v>52246340</v>
      </c>
      <c r="H1379" s="32">
        <v>52246340</v>
      </c>
      <c r="I1379" s="19">
        <f t="shared" si="505"/>
        <v>0</v>
      </c>
    </row>
    <row r="1380" spans="1:9" s="20" customFormat="1">
      <c r="A1380" s="33" t="s">
        <v>30</v>
      </c>
      <c r="B1380" s="30" t="s">
        <v>785</v>
      </c>
      <c r="C1380" s="31" t="s">
        <v>79</v>
      </c>
      <c r="D1380" s="31" t="s">
        <v>458</v>
      </c>
      <c r="E1380" s="31" t="s">
        <v>758</v>
      </c>
      <c r="F1380" s="31" t="s">
        <v>31</v>
      </c>
      <c r="G1380" s="32">
        <v>52246340</v>
      </c>
      <c r="H1380" s="32">
        <v>52246340</v>
      </c>
      <c r="I1380" s="19">
        <f t="shared" si="505"/>
        <v>0</v>
      </c>
    </row>
    <row r="1381" spans="1:9" s="20" customFormat="1" ht="38.25">
      <c r="A1381" s="29" t="s">
        <v>759</v>
      </c>
      <c r="B1381" s="30" t="s">
        <v>785</v>
      </c>
      <c r="C1381" s="31" t="s">
        <v>79</v>
      </c>
      <c r="D1381" s="31" t="s">
        <v>458</v>
      </c>
      <c r="E1381" s="38" t="s">
        <v>760</v>
      </c>
      <c r="F1381" s="38" t="s">
        <v>9</v>
      </c>
      <c r="G1381" s="39">
        <f t="shared" ref="G1381" si="518">G1385</f>
        <v>1160000</v>
      </c>
      <c r="H1381" s="39">
        <v>1160000</v>
      </c>
      <c r="I1381" s="19">
        <f t="shared" si="505"/>
        <v>0</v>
      </c>
    </row>
    <row r="1382" spans="1:9" s="20" customFormat="1">
      <c r="A1382" s="29" t="s">
        <v>322</v>
      </c>
      <c r="B1382" s="30"/>
      <c r="C1382" s="31"/>
      <c r="D1382" s="31"/>
      <c r="E1382" s="31"/>
      <c r="F1382" s="31"/>
      <c r="G1382" s="32"/>
      <c r="H1382" s="51"/>
      <c r="I1382" s="19">
        <f t="shared" si="505"/>
        <v>0</v>
      </c>
    </row>
    <row r="1383" spans="1:9" s="20" customFormat="1">
      <c r="A1383" s="29" t="s">
        <v>761</v>
      </c>
      <c r="B1383" s="30" t="s">
        <v>785</v>
      </c>
      <c r="C1383" s="31" t="s">
        <v>79</v>
      </c>
      <c r="D1383" s="31" t="s">
        <v>458</v>
      </c>
      <c r="E1383" s="31" t="s">
        <v>760</v>
      </c>
      <c r="F1383" s="31" t="s">
        <v>9</v>
      </c>
      <c r="G1383" s="32">
        <v>232000</v>
      </c>
      <c r="H1383" s="32">
        <v>232000</v>
      </c>
      <c r="I1383" s="19">
        <f t="shared" si="505"/>
        <v>0</v>
      </c>
    </row>
    <row r="1384" spans="1:9" s="20" customFormat="1">
      <c r="A1384" s="29" t="s">
        <v>762</v>
      </c>
      <c r="B1384" s="30" t="s">
        <v>785</v>
      </c>
      <c r="C1384" s="31" t="s">
        <v>79</v>
      </c>
      <c r="D1384" s="31" t="s">
        <v>458</v>
      </c>
      <c r="E1384" s="31" t="s">
        <v>760</v>
      </c>
      <c r="F1384" s="31" t="s">
        <v>9</v>
      </c>
      <c r="G1384" s="32">
        <v>928000</v>
      </c>
      <c r="H1384" s="32">
        <v>928000</v>
      </c>
      <c r="I1384" s="19">
        <f t="shared" si="505"/>
        <v>0</v>
      </c>
    </row>
    <row r="1385" spans="1:9" s="20" customFormat="1" ht="25.5">
      <c r="A1385" s="29" t="s">
        <v>28</v>
      </c>
      <c r="B1385" s="30" t="s">
        <v>785</v>
      </c>
      <c r="C1385" s="31" t="s">
        <v>79</v>
      </c>
      <c r="D1385" s="31" t="s">
        <v>458</v>
      </c>
      <c r="E1385" s="31" t="s">
        <v>760</v>
      </c>
      <c r="F1385" s="31" t="s">
        <v>29</v>
      </c>
      <c r="G1385" s="32">
        <f t="shared" ref="G1385" si="519">G1386</f>
        <v>1160000</v>
      </c>
      <c r="H1385" s="39">
        <v>1160000</v>
      </c>
      <c r="I1385" s="19">
        <f t="shared" si="505"/>
        <v>0</v>
      </c>
    </row>
    <row r="1386" spans="1:9" s="20" customFormat="1">
      <c r="A1386" s="29" t="s">
        <v>30</v>
      </c>
      <c r="B1386" s="30" t="s">
        <v>785</v>
      </c>
      <c r="C1386" s="31" t="s">
        <v>79</v>
      </c>
      <c r="D1386" s="31" t="s">
        <v>458</v>
      </c>
      <c r="E1386" s="31" t="s">
        <v>760</v>
      </c>
      <c r="F1386" s="31" t="s">
        <v>31</v>
      </c>
      <c r="G1386" s="32">
        <v>1160000</v>
      </c>
      <c r="H1386" s="32">
        <v>1160000</v>
      </c>
      <c r="I1386" s="19">
        <f t="shared" si="505"/>
        <v>0</v>
      </c>
    </row>
    <row r="1387" spans="1:9" s="20" customFormat="1" ht="25.5">
      <c r="A1387" s="29" t="s">
        <v>763</v>
      </c>
      <c r="B1387" s="30" t="s">
        <v>785</v>
      </c>
      <c r="C1387" s="31" t="s">
        <v>79</v>
      </c>
      <c r="D1387" s="31" t="s">
        <v>458</v>
      </c>
      <c r="E1387" s="31" t="s">
        <v>764</v>
      </c>
      <c r="F1387" s="31" t="s">
        <v>9</v>
      </c>
      <c r="G1387" s="32">
        <f t="shared" ref="G1387" si="520">G1391</f>
        <v>8424609.3800000008</v>
      </c>
      <c r="H1387" s="39">
        <v>8424609.3800000008</v>
      </c>
      <c r="I1387" s="19">
        <f t="shared" si="505"/>
        <v>0</v>
      </c>
    </row>
    <row r="1388" spans="1:9" s="20" customFormat="1">
      <c r="A1388" s="29" t="s">
        <v>322</v>
      </c>
      <c r="B1388" s="30"/>
      <c r="C1388" s="31"/>
      <c r="D1388" s="31"/>
      <c r="E1388" s="31"/>
      <c r="F1388" s="31"/>
      <c r="G1388" s="32"/>
      <c r="H1388" s="51"/>
      <c r="I1388" s="19">
        <f t="shared" si="505"/>
        <v>0</v>
      </c>
    </row>
    <row r="1389" spans="1:9" s="20" customFormat="1">
      <c r="A1389" s="29" t="s">
        <v>323</v>
      </c>
      <c r="B1389" s="30" t="s">
        <v>785</v>
      </c>
      <c r="C1389" s="31" t="s">
        <v>79</v>
      </c>
      <c r="D1389" s="31" t="s">
        <v>458</v>
      </c>
      <c r="E1389" s="31" t="s">
        <v>764</v>
      </c>
      <c r="F1389" s="31" t="s">
        <v>9</v>
      </c>
      <c r="G1389" s="32">
        <v>3791609.38</v>
      </c>
      <c r="H1389" s="32">
        <v>3791609.38</v>
      </c>
      <c r="I1389" s="19">
        <f t="shared" si="505"/>
        <v>0</v>
      </c>
    </row>
    <row r="1390" spans="1:9" s="20" customFormat="1">
      <c r="A1390" s="29" t="s">
        <v>416</v>
      </c>
      <c r="B1390" s="30" t="s">
        <v>785</v>
      </c>
      <c r="C1390" s="31" t="s">
        <v>79</v>
      </c>
      <c r="D1390" s="31" t="s">
        <v>458</v>
      </c>
      <c r="E1390" s="31" t="s">
        <v>764</v>
      </c>
      <c r="F1390" s="31" t="s">
        <v>9</v>
      </c>
      <c r="G1390" s="32">
        <v>4633000</v>
      </c>
      <c r="H1390" s="32">
        <v>4633000</v>
      </c>
      <c r="I1390" s="19">
        <f t="shared" si="505"/>
        <v>0</v>
      </c>
    </row>
    <row r="1391" spans="1:9" s="20" customFormat="1" ht="25.5">
      <c r="A1391" s="29" t="s">
        <v>28</v>
      </c>
      <c r="B1391" s="30" t="s">
        <v>785</v>
      </c>
      <c r="C1391" s="31" t="s">
        <v>79</v>
      </c>
      <c r="D1391" s="31" t="s">
        <v>458</v>
      </c>
      <c r="E1391" s="38" t="s">
        <v>764</v>
      </c>
      <c r="F1391" s="38" t="s">
        <v>29</v>
      </c>
      <c r="G1391" s="39">
        <f t="shared" ref="G1391" si="521">G1392</f>
        <v>8424609.3800000008</v>
      </c>
      <c r="H1391" s="39">
        <v>8424609.3800000008</v>
      </c>
      <c r="I1391" s="19">
        <f t="shared" si="505"/>
        <v>0</v>
      </c>
    </row>
    <row r="1392" spans="1:9" s="20" customFormat="1">
      <c r="A1392" s="33" t="s">
        <v>30</v>
      </c>
      <c r="B1392" s="30" t="s">
        <v>785</v>
      </c>
      <c r="C1392" s="31" t="s">
        <v>79</v>
      </c>
      <c r="D1392" s="31" t="s">
        <v>458</v>
      </c>
      <c r="E1392" s="38" t="s">
        <v>764</v>
      </c>
      <c r="F1392" s="38" t="s">
        <v>31</v>
      </c>
      <c r="G1392" s="32">
        <v>8424609.3800000008</v>
      </c>
      <c r="H1392" s="32">
        <v>8424609.3800000008</v>
      </c>
      <c r="I1392" s="19">
        <f t="shared" si="505"/>
        <v>0</v>
      </c>
    </row>
    <row r="1393" spans="1:9" s="20" customFormat="1">
      <c r="A1393" s="21" t="s">
        <v>765</v>
      </c>
      <c r="B1393" s="22" t="s">
        <v>785</v>
      </c>
      <c r="C1393" s="23" t="s">
        <v>91</v>
      </c>
      <c r="D1393" s="23" t="s">
        <v>7</v>
      </c>
      <c r="E1393" s="23" t="s">
        <v>8</v>
      </c>
      <c r="F1393" s="23" t="s">
        <v>9</v>
      </c>
      <c r="G1393" s="24">
        <f t="shared" ref="G1393" si="522">G1394+G1402</f>
        <v>34507387.619999997</v>
      </c>
      <c r="H1393" s="24">
        <v>34507387.619999997</v>
      </c>
      <c r="I1393" s="19">
        <f t="shared" si="505"/>
        <v>0</v>
      </c>
    </row>
    <row r="1394" spans="1:9" s="20" customFormat="1">
      <c r="A1394" s="25" t="s">
        <v>766</v>
      </c>
      <c r="B1394" s="26" t="s">
        <v>785</v>
      </c>
      <c r="C1394" s="27" t="s">
        <v>91</v>
      </c>
      <c r="D1394" s="27" t="s">
        <v>11</v>
      </c>
      <c r="E1394" s="27" t="s">
        <v>8</v>
      </c>
      <c r="F1394" s="27" t="s">
        <v>9</v>
      </c>
      <c r="G1394" s="28">
        <f t="shared" ref="G1394:G1395" si="523">G1395</f>
        <v>1708040</v>
      </c>
      <c r="H1394" s="28">
        <v>1708040</v>
      </c>
      <c r="I1394" s="19">
        <f t="shared" si="505"/>
        <v>0</v>
      </c>
    </row>
    <row r="1395" spans="1:9" s="20" customFormat="1" ht="38.25">
      <c r="A1395" s="33" t="s">
        <v>518</v>
      </c>
      <c r="B1395" s="30" t="s">
        <v>785</v>
      </c>
      <c r="C1395" s="31" t="s">
        <v>91</v>
      </c>
      <c r="D1395" s="31" t="s">
        <v>11</v>
      </c>
      <c r="E1395" s="31" t="s">
        <v>519</v>
      </c>
      <c r="F1395" s="31" t="s">
        <v>9</v>
      </c>
      <c r="G1395" s="32">
        <f t="shared" si="523"/>
        <v>1708040</v>
      </c>
      <c r="H1395" s="32">
        <v>1708040</v>
      </c>
      <c r="I1395" s="19">
        <f t="shared" si="505"/>
        <v>0</v>
      </c>
    </row>
    <row r="1396" spans="1:9" s="20" customFormat="1" ht="25.5">
      <c r="A1396" s="29" t="s">
        <v>767</v>
      </c>
      <c r="B1396" s="30" t="s">
        <v>785</v>
      </c>
      <c r="C1396" s="31" t="s">
        <v>91</v>
      </c>
      <c r="D1396" s="31" t="s">
        <v>11</v>
      </c>
      <c r="E1396" s="31" t="s">
        <v>768</v>
      </c>
      <c r="F1396" s="31" t="s">
        <v>9</v>
      </c>
      <c r="G1396" s="32">
        <f t="shared" ref="G1396" si="524">G1399</f>
        <v>1708040</v>
      </c>
      <c r="H1396" s="32">
        <v>1708040</v>
      </c>
      <c r="I1396" s="19">
        <f t="shared" si="505"/>
        <v>0</v>
      </c>
    </row>
    <row r="1397" spans="1:9" s="20" customFormat="1" ht="38.25">
      <c r="A1397" s="36" t="s">
        <v>795</v>
      </c>
      <c r="B1397" s="37" t="s">
        <v>785</v>
      </c>
      <c r="C1397" s="38" t="s">
        <v>91</v>
      </c>
      <c r="D1397" s="38" t="s">
        <v>11</v>
      </c>
      <c r="E1397" s="38" t="s">
        <v>770</v>
      </c>
      <c r="F1397" s="38" t="s">
        <v>9</v>
      </c>
      <c r="G1397" s="39">
        <f t="shared" ref="G1397:G1398" si="525">G1398</f>
        <v>1708040</v>
      </c>
      <c r="H1397" s="39">
        <v>1708040</v>
      </c>
      <c r="I1397" s="19">
        <f t="shared" si="505"/>
        <v>0</v>
      </c>
    </row>
    <row r="1398" spans="1:9" s="20" customFormat="1" ht="25.5">
      <c r="A1398" s="33" t="s">
        <v>771</v>
      </c>
      <c r="B1398" s="30" t="s">
        <v>785</v>
      </c>
      <c r="C1398" s="31" t="s">
        <v>91</v>
      </c>
      <c r="D1398" s="31" t="s">
        <v>11</v>
      </c>
      <c r="E1398" s="31" t="s">
        <v>772</v>
      </c>
      <c r="F1398" s="31" t="s">
        <v>9</v>
      </c>
      <c r="G1398" s="32">
        <f t="shared" si="525"/>
        <v>1708040</v>
      </c>
      <c r="H1398" s="32">
        <v>1708040</v>
      </c>
      <c r="I1398" s="19">
        <f t="shared" si="505"/>
        <v>0</v>
      </c>
    </row>
    <row r="1399" spans="1:9" s="20" customFormat="1" ht="25.5">
      <c r="A1399" s="29" t="s">
        <v>28</v>
      </c>
      <c r="B1399" s="30" t="s">
        <v>785</v>
      </c>
      <c r="C1399" s="31" t="s">
        <v>91</v>
      </c>
      <c r="D1399" s="31" t="s">
        <v>11</v>
      </c>
      <c r="E1399" s="31" t="s">
        <v>772</v>
      </c>
      <c r="F1399" s="31" t="s">
        <v>29</v>
      </c>
      <c r="G1399" s="32">
        <f t="shared" ref="G1399" si="526">G1401+G1400</f>
        <v>1708040</v>
      </c>
      <c r="H1399" s="32">
        <v>1708040</v>
      </c>
      <c r="I1399" s="19">
        <f t="shared" si="505"/>
        <v>0</v>
      </c>
    </row>
    <row r="1400" spans="1:9" s="20" customFormat="1" ht="25.5">
      <c r="A1400" s="33" t="s">
        <v>773</v>
      </c>
      <c r="B1400" s="30" t="s">
        <v>785</v>
      </c>
      <c r="C1400" s="31" t="s">
        <v>91</v>
      </c>
      <c r="D1400" s="31" t="s">
        <v>11</v>
      </c>
      <c r="E1400" s="31" t="s">
        <v>772</v>
      </c>
      <c r="F1400" s="31" t="s">
        <v>774</v>
      </c>
      <c r="G1400" s="32">
        <v>710500</v>
      </c>
      <c r="H1400" s="32">
        <v>710500</v>
      </c>
      <c r="I1400" s="19">
        <f t="shared" si="505"/>
        <v>0</v>
      </c>
    </row>
    <row r="1401" spans="1:9" s="20" customFormat="1">
      <c r="A1401" s="33" t="s">
        <v>30</v>
      </c>
      <c r="B1401" s="30" t="s">
        <v>785</v>
      </c>
      <c r="C1401" s="31" t="s">
        <v>91</v>
      </c>
      <c r="D1401" s="31" t="s">
        <v>11</v>
      </c>
      <c r="E1401" s="31" t="s">
        <v>772</v>
      </c>
      <c r="F1401" s="31" t="s">
        <v>31</v>
      </c>
      <c r="G1401" s="32">
        <v>997540</v>
      </c>
      <c r="H1401" s="32">
        <v>997540</v>
      </c>
      <c r="I1401" s="19">
        <f t="shared" si="505"/>
        <v>0</v>
      </c>
    </row>
    <row r="1402" spans="1:9" s="20" customFormat="1">
      <c r="A1402" s="25" t="s">
        <v>775</v>
      </c>
      <c r="B1402" s="26" t="s">
        <v>785</v>
      </c>
      <c r="C1402" s="27" t="s">
        <v>91</v>
      </c>
      <c r="D1402" s="27" t="s">
        <v>13</v>
      </c>
      <c r="E1402" s="27" t="s">
        <v>8</v>
      </c>
      <c r="F1402" s="27" t="s">
        <v>9</v>
      </c>
      <c r="G1402" s="28">
        <f t="shared" ref="G1402:G1404" si="527">G1403</f>
        <v>32799347.619999997</v>
      </c>
      <c r="H1402" s="28">
        <v>32799347.619999997</v>
      </c>
      <c r="I1402" s="19">
        <f t="shared" si="505"/>
        <v>0</v>
      </c>
    </row>
    <row r="1403" spans="1:9" s="20" customFormat="1" ht="38.25">
      <c r="A1403" s="33" t="s">
        <v>518</v>
      </c>
      <c r="B1403" s="30" t="s">
        <v>785</v>
      </c>
      <c r="C1403" s="31" t="s">
        <v>91</v>
      </c>
      <c r="D1403" s="31" t="s">
        <v>13</v>
      </c>
      <c r="E1403" s="31" t="s">
        <v>519</v>
      </c>
      <c r="F1403" s="31" t="s">
        <v>9</v>
      </c>
      <c r="G1403" s="32">
        <f t="shared" si="527"/>
        <v>32799347.619999997</v>
      </c>
      <c r="H1403" s="32">
        <v>32799347.619999997</v>
      </c>
      <c r="I1403" s="19">
        <f t="shared" si="505"/>
        <v>0</v>
      </c>
    </row>
    <row r="1404" spans="1:9" s="20" customFormat="1">
      <c r="A1404" s="29" t="s">
        <v>520</v>
      </c>
      <c r="B1404" s="30" t="s">
        <v>785</v>
      </c>
      <c r="C1404" s="31" t="s">
        <v>91</v>
      </c>
      <c r="D1404" s="31" t="s">
        <v>13</v>
      </c>
      <c r="E1404" s="31" t="s">
        <v>521</v>
      </c>
      <c r="F1404" s="31" t="s">
        <v>9</v>
      </c>
      <c r="G1404" s="32">
        <f t="shared" si="527"/>
        <v>32799347.619999997</v>
      </c>
      <c r="H1404" s="32">
        <v>32799347.619999997</v>
      </c>
      <c r="I1404" s="19">
        <f t="shared" si="505"/>
        <v>0</v>
      </c>
    </row>
    <row r="1405" spans="1:9" s="20" customFormat="1" ht="25.5">
      <c r="A1405" s="35" t="s">
        <v>522</v>
      </c>
      <c r="B1405" s="37" t="s">
        <v>785</v>
      </c>
      <c r="C1405" s="38" t="s">
        <v>91</v>
      </c>
      <c r="D1405" s="38" t="s">
        <v>13</v>
      </c>
      <c r="E1405" s="31" t="s">
        <v>523</v>
      </c>
      <c r="F1405" s="38" t="s">
        <v>9</v>
      </c>
      <c r="G1405" s="39">
        <f t="shared" ref="G1405" si="528">G1406+G1409+G1412</f>
        <v>32799347.619999997</v>
      </c>
      <c r="H1405" s="39">
        <v>32799347.619999997</v>
      </c>
      <c r="I1405" s="19">
        <f t="shared" si="505"/>
        <v>0</v>
      </c>
    </row>
    <row r="1406" spans="1:9" s="20" customFormat="1" ht="25.5">
      <c r="A1406" s="29" t="s">
        <v>524</v>
      </c>
      <c r="B1406" s="30" t="s">
        <v>785</v>
      </c>
      <c r="C1406" s="31" t="s">
        <v>91</v>
      </c>
      <c r="D1406" s="31" t="s">
        <v>13</v>
      </c>
      <c r="E1406" s="31" t="s">
        <v>525</v>
      </c>
      <c r="F1406" s="31" t="s">
        <v>9</v>
      </c>
      <c r="G1406" s="32">
        <f t="shared" ref="G1406:G1407" si="529">G1407</f>
        <v>9595060.6199999992</v>
      </c>
      <c r="H1406" s="32">
        <v>9595060.6199999992</v>
      </c>
      <c r="I1406" s="19">
        <f t="shared" si="505"/>
        <v>0</v>
      </c>
    </row>
    <row r="1407" spans="1:9" s="20" customFormat="1" ht="25.5">
      <c r="A1407" s="29" t="s">
        <v>28</v>
      </c>
      <c r="B1407" s="30" t="s">
        <v>785</v>
      </c>
      <c r="C1407" s="31" t="s">
        <v>91</v>
      </c>
      <c r="D1407" s="31" t="s">
        <v>13</v>
      </c>
      <c r="E1407" s="31" t="s">
        <v>525</v>
      </c>
      <c r="F1407" s="31" t="s">
        <v>29</v>
      </c>
      <c r="G1407" s="32">
        <f t="shared" si="529"/>
        <v>9595060.6199999992</v>
      </c>
      <c r="H1407" s="32">
        <v>9595060.6199999992</v>
      </c>
      <c r="I1407" s="19">
        <f t="shared" ref="I1407:I1470" si="530">G1407-H1407</f>
        <v>0</v>
      </c>
    </row>
    <row r="1408" spans="1:9" s="20" customFormat="1">
      <c r="A1408" s="33" t="s">
        <v>30</v>
      </c>
      <c r="B1408" s="30" t="s">
        <v>785</v>
      </c>
      <c r="C1408" s="31" t="s">
        <v>91</v>
      </c>
      <c r="D1408" s="31" t="s">
        <v>13</v>
      </c>
      <c r="E1408" s="31" t="s">
        <v>525</v>
      </c>
      <c r="F1408" s="31" t="s">
        <v>31</v>
      </c>
      <c r="G1408" s="32">
        <v>9595060.6199999992</v>
      </c>
      <c r="H1408" s="32">
        <v>9595060.6199999992</v>
      </c>
      <c r="I1408" s="19">
        <f t="shared" si="530"/>
        <v>0</v>
      </c>
    </row>
    <row r="1409" spans="1:9" s="20" customFormat="1">
      <c r="A1409" s="33" t="s">
        <v>776</v>
      </c>
      <c r="B1409" s="30" t="s">
        <v>785</v>
      </c>
      <c r="C1409" s="38" t="s">
        <v>91</v>
      </c>
      <c r="D1409" s="38" t="s">
        <v>13</v>
      </c>
      <c r="E1409" s="38" t="s">
        <v>777</v>
      </c>
      <c r="F1409" s="38" t="s">
        <v>9</v>
      </c>
      <c r="G1409" s="32">
        <f t="shared" ref="G1409:G1410" si="531">G1410</f>
        <v>1441720</v>
      </c>
      <c r="H1409" s="32">
        <v>1441720</v>
      </c>
      <c r="I1409" s="19">
        <f t="shared" si="530"/>
        <v>0</v>
      </c>
    </row>
    <row r="1410" spans="1:9" s="20" customFormat="1" ht="25.5">
      <c r="A1410" s="29" t="s">
        <v>28</v>
      </c>
      <c r="B1410" s="30" t="s">
        <v>785</v>
      </c>
      <c r="C1410" s="38" t="s">
        <v>91</v>
      </c>
      <c r="D1410" s="38" t="s">
        <v>13</v>
      </c>
      <c r="E1410" s="38" t="s">
        <v>777</v>
      </c>
      <c r="F1410" s="38" t="s">
        <v>29</v>
      </c>
      <c r="G1410" s="32">
        <f t="shared" si="531"/>
        <v>1441720</v>
      </c>
      <c r="H1410" s="32">
        <v>1441720</v>
      </c>
      <c r="I1410" s="19">
        <f t="shared" si="530"/>
        <v>0</v>
      </c>
    </row>
    <row r="1411" spans="1:9" s="20" customFormat="1">
      <c r="A1411" s="33" t="s">
        <v>30</v>
      </c>
      <c r="B1411" s="30" t="s">
        <v>785</v>
      </c>
      <c r="C1411" s="38" t="s">
        <v>91</v>
      </c>
      <c r="D1411" s="38" t="s">
        <v>13</v>
      </c>
      <c r="E1411" s="38" t="s">
        <v>777</v>
      </c>
      <c r="F1411" s="38" t="s">
        <v>31</v>
      </c>
      <c r="G1411" s="32">
        <v>1441720</v>
      </c>
      <c r="H1411" s="32">
        <v>1441720</v>
      </c>
      <c r="I1411" s="19">
        <f t="shared" si="530"/>
        <v>0</v>
      </c>
    </row>
    <row r="1412" spans="1:9" s="20" customFormat="1" ht="38.25">
      <c r="A1412" s="29" t="s">
        <v>796</v>
      </c>
      <c r="B1412" s="30" t="s">
        <v>785</v>
      </c>
      <c r="C1412" s="38" t="s">
        <v>91</v>
      </c>
      <c r="D1412" s="38" t="s">
        <v>13</v>
      </c>
      <c r="E1412" s="38" t="s">
        <v>779</v>
      </c>
      <c r="F1412" s="38" t="s">
        <v>9</v>
      </c>
      <c r="G1412" s="39">
        <f t="shared" ref="G1412:G1413" si="532">G1413</f>
        <v>21762567</v>
      </c>
      <c r="H1412" s="39">
        <v>21762567</v>
      </c>
      <c r="I1412" s="19">
        <f t="shared" si="530"/>
        <v>0</v>
      </c>
    </row>
    <row r="1413" spans="1:9" s="20" customFormat="1" ht="25.5">
      <c r="A1413" s="29" t="s">
        <v>28</v>
      </c>
      <c r="B1413" s="30" t="s">
        <v>785</v>
      </c>
      <c r="C1413" s="38" t="s">
        <v>91</v>
      </c>
      <c r="D1413" s="38" t="s">
        <v>13</v>
      </c>
      <c r="E1413" s="38" t="s">
        <v>779</v>
      </c>
      <c r="F1413" s="38" t="s">
        <v>29</v>
      </c>
      <c r="G1413" s="32">
        <f t="shared" si="532"/>
        <v>21762567</v>
      </c>
      <c r="H1413" s="32">
        <v>21762567</v>
      </c>
      <c r="I1413" s="19">
        <f t="shared" si="530"/>
        <v>0</v>
      </c>
    </row>
    <row r="1414" spans="1:9" s="20" customFormat="1">
      <c r="A1414" s="33" t="s">
        <v>30</v>
      </c>
      <c r="B1414" s="30" t="s">
        <v>785</v>
      </c>
      <c r="C1414" s="38" t="s">
        <v>91</v>
      </c>
      <c r="D1414" s="38" t="s">
        <v>13</v>
      </c>
      <c r="E1414" s="38" t="s">
        <v>779</v>
      </c>
      <c r="F1414" s="38" t="s">
        <v>31</v>
      </c>
      <c r="G1414" s="32">
        <v>21762567</v>
      </c>
      <c r="H1414" s="32">
        <v>21762567</v>
      </c>
      <c r="I1414" s="19">
        <f t="shared" si="530"/>
        <v>0</v>
      </c>
    </row>
    <row r="1415" spans="1:9" s="20" customFormat="1">
      <c r="A1415" s="21" t="s">
        <v>241</v>
      </c>
      <c r="B1415" s="22" t="s">
        <v>785</v>
      </c>
      <c r="C1415" s="23" t="s">
        <v>242</v>
      </c>
      <c r="D1415" s="23" t="s">
        <v>7</v>
      </c>
      <c r="E1415" s="23" t="s">
        <v>8</v>
      </c>
      <c r="F1415" s="23" t="s">
        <v>9</v>
      </c>
      <c r="G1415" s="24">
        <f t="shared" ref="G1415:G1418" si="533">G1416</f>
        <v>1480000</v>
      </c>
      <c r="H1415" s="24">
        <v>1480000</v>
      </c>
      <c r="I1415" s="19">
        <f t="shared" si="530"/>
        <v>0</v>
      </c>
    </row>
    <row r="1416" spans="1:9" s="20" customFormat="1">
      <c r="A1416" s="25" t="s">
        <v>243</v>
      </c>
      <c r="B1416" s="26" t="s">
        <v>785</v>
      </c>
      <c r="C1416" s="27" t="s">
        <v>242</v>
      </c>
      <c r="D1416" s="27" t="s">
        <v>11</v>
      </c>
      <c r="E1416" s="27" t="s">
        <v>8</v>
      </c>
      <c r="F1416" s="27" t="s">
        <v>9</v>
      </c>
      <c r="G1416" s="28">
        <f t="shared" si="533"/>
        <v>1480000</v>
      </c>
      <c r="H1416" s="28">
        <v>1480000</v>
      </c>
      <c r="I1416" s="19">
        <f t="shared" si="530"/>
        <v>0</v>
      </c>
    </row>
    <row r="1417" spans="1:9" s="20" customFormat="1">
      <c r="A1417" s="29" t="s">
        <v>244</v>
      </c>
      <c r="B1417" s="30" t="s">
        <v>785</v>
      </c>
      <c r="C1417" s="31" t="s">
        <v>242</v>
      </c>
      <c r="D1417" s="31" t="s">
        <v>11</v>
      </c>
      <c r="E1417" s="31" t="s">
        <v>245</v>
      </c>
      <c r="F1417" s="31" t="s">
        <v>9</v>
      </c>
      <c r="G1417" s="32">
        <f t="shared" si="533"/>
        <v>1480000</v>
      </c>
      <c r="H1417" s="32">
        <v>1480000</v>
      </c>
      <c r="I1417" s="19">
        <f t="shared" si="530"/>
        <v>0</v>
      </c>
    </row>
    <row r="1418" spans="1:9" s="20" customFormat="1" ht="51">
      <c r="A1418" s="33" t="s">
        <v>376</v>
      </c>
      <c r="B1418" s="30" t="s">
        <v>785</v>
      </c>
      <c r="C1418" s="31" t="s">
        <v>242</v>
      </c>
      <c r="D1418" s="31" t="s">
        <v>11</v>
      </c>
      <c r="E1418" s="31" t="s">
        <v>247</v>
      </c>
      <c r="F1418" s="31" t="s">
        <v>9</v>
      </c>
      <c r="G1418" s="32">
        <f t="shared" si="533"/>
        <v>1480000</v>
      </c>
      <c r="H1418" s="32">
        <v>1480000</v>
      </c>
      <c r="I1418" s="19">
        <f t="shared" si="530"/>
        <v>0</v>
      </c>
    </row>
    <row r="1419" spans="1:9" s="20" customFormat="1" ht="63.75">
      <c r="A1419" s="36" t="s">
        <v>248</v>
      </c>
      <c r="B1419" s="37" t="s">
        <v>785</v>
      </c>
      <c r="C1419" s="38" t="s">
        <v>242</v>
      </c>
      <c r="D1419" s="38" t="s">
        <v>11</v>
      </c>
      <c r="E1419" s="38" t="s">
        <v>249</v>
      </c>
      <c r="F1419" s="38" t="s">
        <v>9</v>
      </c>
      <c r="G1419" s="39">
        <f t="shared" ref="G1419" si="534">G1420+G1423</f>
        <v>1480000</v>
      </c>
      <c r="H1419" s="39">
        <v>1480000</v>
      </c>
      <c r="I1419" s="19">
        <f t="shared" si="530"/>
        <v>0</v>
      </c>
    </row>
    <row r="1420" spans="1:9" s="20" customFormat="1" ht="25.5">
      <c r="A1420" s="29" t="s">
        <v>250</v>
      </c>
      <c r="B1420" s="30" t="s">
        <v>785</v>
      </c>
      <c r="C1420" s="31" t="s">
        <v>242</v>
      </c>
      <c r="D1420" s="31" t="s">
        <v>11</v>
      </c>
      <c r="E1420" s="31" t="s">
        <v>251</v>
      </c>
      <c r="F1420" s="31" t="s">
        <v>9</v>
      </c>
      <c r="G1420" s="32">
        <f t="shared" ref="G1420:G1421" si="535">G1421</f>
        <v>919000</v>
      </c>
      <c r="H1420" s="32">
        <v>919000</v>
      </c>
      <c r="I1420" s="19">
        <f t="shared" si="530"/>
        <v>0</v>
      </c>
    </row>
    <row r="1421" spans="1:9" s="20" customFormat="1" ht="25.5">
      <c r="A1421" s="29" t="s">
        <v>28</v>
      </c>
      <c r="B1421" s="30" t="s">
        <v>785</v>
      </c>
      <c r="C1421" s="31" t="s">
        <v>242</v>
      </c>
      <c r="D1421" s="31" t="s">
        <v>11</v>
      </c>
      <c r="E1421" s="31" t="s">
        <v>251</v>
      </c>
      <c r="F1421" s="31" t="s">
        <v>29</v>
      </c>
      <c r="G1421" s="32">
        <f t="shared" si="535"/>
        <v>919000</v>
      </c>
      <c r="H1421" s="32">
        <v>919000</v>
      </c>
      <c r="I1421" s="19">
        <f t="shared" si="530"/>
        <v>0</v>
      </c>
    </row>
    <row r="1422" spans="1:9" s="20" customFormat="1">
      <c r="A1422" s="33" t="s">
        <v>30</v>
      </c>
      <c r="B1422" s="30" t="s">
        <v>785</v>
      </c>
      <c r="C1422" s="31" t="s">
        <v>242</v>
      </c>
      <c r="D1422" s="31" t="s">
        <v>11</v>
      </c>
      <c r="E1422" s="31" t="s">
        <v>251</v>
      </c>
      <c r="F1422" s="31" t="s">
        <v>31</v>
      </c>
      <c r="G1422" s="32">
        <v>919000</v>
      </c>
      <c r="H1422" s="32">
        <v>919000</v>
      </c>
      <c r="I1422" s="19">
        <f t="shared" si="530"/>
        <v>0</v>
      </c>
    </row>
    <row r="1423" spans="1:9" s="20" customFormat="1" ht="25.5">
      <c r="A1423" s="33" t="s">
        <v>782</v>
      </c>
      <c r="B1423" s="30" t="s">
        <v>785</v>
      </c>
      <c r="C1423" s="31" t="s">
        <v>242</v>
      </c>
      <c r="D1423" s="31" t="s">
        <v>11</v>
      </c>
      <c r="E1423" s="31" t="s">
        <v>783</v>
      </c>
      <c r="F1423" s="31" t="s">
        <v>9</v>
      </c>
      <c r="G1423" s="32">
        <f t="shared" ref="G1423:G1424" si="536">G1424</f>
        <v>561000</v>
      </c>
      <c r="H1423" s="32">
        <v>561000</v>
      </c>
      <c r="I1423" s="19">
        <f t="shared" si="530"/>
        <v>0</v>
      </c>
    </row>
    <row r="1424" spans="1:9" s="20" customFormat="1" ht="25.5">
      <c r="A1424" s="29" t="s">
        <v>28</v>
      </c>
      <c r="B1424" s="30" t="s">
        <v>785</v>
      </c>
      <c r="C1424" s="31" t="s">
        <v>242</v>
      </c>
      <c r="D1424" s="31" t="s">
        <v>11</v>
      </c>
      <c r="E1424" s="31" t="s">
        <v>783</v>
      </c>
      <c r="F1424" s="31" t="s">
        <v>29</v>
      </c>
      <c r="G1424" s="32">
        <f t="shared" si="536"/>
        <v>561000</v>
      </c>
      <c r="H1424" s="32">
        <v>561000</v>
      </c>
      <c r="I1424" s="19">
        <f t="shared" si="530"/>
        <v>0</v>
      </c>
    </row>
    <row r="1425" spans="1:9" s="20" customFormat="1">
      <c r="A1425" s="33" t="s">
        <v>30</v>
      </c>
      <c r="B1425" s="30" t="s">
        <v>785</v>
      </c>
      <c r="C1425" s="31" t="s">
        <v>242</v>
      </c>
      <c r="D1425" s="31" t="s">
        <v>11</v>
      </c>
      <c r="E1425" s="31" t="s">
        <v>783</v>
      </c>
      <c r="F1425" s="31" t="s">
        <v>31</v>
      </c>
      <c r="G1425" s="32">
        <v>561000</v>
      </c>
      <c r="H1425" s="32">
        <v>561000</v>
      </c>
      <c r="I1425" s="19">
        <f t="shared" si="530"/>
        <v>0</v>
      </c>
    </row>
    <row r="1426" spans="1:9" s="20" customFormat="1">
      <c r="A1426" s="29"/>
      <c r="B1426" s="30"/>
      <c r="C1426" s="31"/>
      <c r="D1426" s="31"/>
      <c r="E1426" s="31"/>
      <c r="F1426" s="31"/>
      <c r="G1426" s="32"/>
      <c r="H1426" s="32"/>
      <c r="I1426" s="19">
        <f t="shared" si="530"/>
        <v>0</v>
      </c>
    </row>
    <row r="1427" spans="1:9" s="20" customFormat="1">
      <c r="A1427" s="16" t="s">
        <v>797</v>
      </c>
      <c r="B1427" s="17" t="s">
        <v>798</v>
      </c>
      <c r="C1427" s="18" t="s">
        <v>7</v>
      </c>
      <c r="D1427" s="18" t="s">
        <v>7</v>
      </c>
      <c r="E1427" s="67" t="s">
        <v>8</v>
      </c>
      <c r="F1427" s="18" t="s">
        <v>9</v>
      </c>
      <c r="G1427" s="19">
        <f t="shared" ref="G1427" si="537">G1428+G1466+G1489+G1508</f>
        <v>220119832</v>
      </c>
      <c r="H1427" s="19">
        <v>220119832</v>
      </c>
      <c r="I1427" s="19">
        <f t="shared" si="530"/>
        <v>0</v>
      </c>
    </row>
    <row r="1428" spans="1:9" s="20" customFormat="1">
      <c r="A1428" s="68" t="s">
        <v>10</v>
      </c>
      <c r="B1428" s="22" t="s">
        <v>798</v>
      </c>
      <c r="C1428" s="23" t="s">
        <v>11</v>
      </c>
      <c r="D1428" s="23" t="s">
        <v>7</v>
      </c>
      <c r="E1428" s="23" t="s">
        <v>8</v>
      </c>
      <c r="F1428" s="23" t="s">
        <v>9</v>
      </c>
      <c r="G1428" s="24">
        <f t="shared" ref="G1428" si="538">G1429+G1456</f>
        <v>45876840</v>
      </c>
      <c r="H1428" s="24">
        <v>45876840</v>
      </c>
      <c r="I1428" s="19">
        <f t="shared" si="530"/>
        <v>0</v>
      </c>
    </row>
    <row r="1429" spans="1:9" s="20" customFormat="1" ht="38.25">
      <c r="A1429" s="69" t="s">
        <v>78</v>
      </c>
      <c r="B1429" s="26" t="s">
        <v>798</v>
      </c>
      <c r="C1429" s="27" t="s">
        <v>11</v>
      </c>
      <c r="D1429" s="27" t="s">
        <v>79</v>
      </c>
      <c r="E1429" s="27" t="s">
        <v>8</v>
      </c>
      <c r="F1429" s="27" t="s">
        <v>9</v>
      </c>
      <c r="G1429" s="28">
        <f t="shared" ref="G1429:G1430" si="539">G1430</f>
        <v>45297040</v>
      </c>
      <c r="H1429" s="28">
        <v>45297040</v>
      </c>
      <c r="I1429" s="19">
        <f t="shared" si="530"/>
        <v>0</v>
      </c>
    </row>
    <row r="1430" spans="1:9" s="20" customFormat="1" ht="25.5">
      <c r="A1430" s="29" t="s">
        <v>799</v>
      </c>
      <c r="B1430" s="31" t="s">
        <v>798</v>
      </c>
      <c r="C1430" s="31" t="s">
        <v>11</v>
      </c>
      <c r="D1430" s="31" t="s">
        <v>79</v>
      </c>
      <c r="E1430" s="31" t="s">
        <v>800</v>
      </c>
      <c r="F1430" s="31" t="s">
        <v>9</v>
      </c>
      <c r="G1430" s="32">
        <f t="shared" si="539"/>
        <v>45297040</v>
      </c>
      <c r="H1430" s="32">
        <v>45297040</v>
      </c>
      <c r="I1430" s="19">
        <f t="shared" si="530"/>
        <v>0</v>
      </c>
    </row>
    <row r="1431" spans="1:9" s="20" customFormat="1" ht="25.5">
      <c r="A1431" s="29" t="s">
        <v>801</v>
      </c>
      <c r="B1431" s="31" t="s">
        <v>798</v>
      </c>
      <c r="C1431" s="31" t="s">
        <v>11</v>
      </c>
      <c r="D1431" s="31" t="s">
        <v>79</v>
      </c>
      <c r="E1431" s="31" t="s">
        <v>802</v>
      </c>
      <c r="F1431" s="31" t="s">
        <v>9</v>
      </c>
      <c r="G1431" s="39">
        <f t="shared" ref="G1431" si="540">G1453+G1446+G1442+G1432</f>
        <v>45297040</v>
      </c>
      <c r="H1431" s="39">
        <v>45297040</v>
      </c>
      <c r="I1431" s="19">
        <f t="shared" si="530"/>
        <v>0</v>
      </c>
    </row>
    <row r="1432" spans="1:9" s="20" customFormat="1" ht="25.5">
      <c r="A1432" s="29" t="s">
        <v>18</v>
      </c>
      <c r="B1432" s="31" t="s">
        <v>798</v>
      </c>
      <c r="C1432" s="31" t="s">
        <v>11</v>
      </c>
      <c r="D1432" s="31" t="s">
        <v>79</v>
      </c>
      <c r="E1432" s="31" t="s">
        <v>803</v>
      </c>
      <c r="F1432" s="31" t="s">
        <v>9</v>
      </c>
      <c r="G1432" s="39">
        <f t="shared" ref="G1432" si="541">G1433+G1436+G1438</f>
        <v>5635100</v>
      </c>
      <c r="H1432" s="39">
        <v>5635100</v>
      </c>
      <c r="I1432" s="19">
        <f t="shared" si="530"/>
        <v>0</v>
      </c>
    </row>
    <row r="1433" spans="1:9" s="70" customFormat="1" ht="25.5">
      <c r="A1433" s="36" t="s">
        <v>20</v>
      </c>
      <c r="B1433" s="38" t="s">
        <v>798</v>
      </c>
      <c r="C1433" s="38" t="s">
        <v>11</v>
      </c>
      <c r="D1433" s="38" t="s">
        <v>79</v>
      </c>
      <c r="E1433" s="31" t="s">
        <v>803</v>
      </c>
      <c r="F1433" s="38" t="s">
        <v>21</v>
      </c>
      <c r="G1433" s="39">
        <f t="shared" ref="G1433" si="542">SUM(G1434:G1435)</f>
        <v>836550</v>
      </c>
      <c r="H1433" s="39">
        <v>836550</v>
      </c>
      <c r="I1433" s="19">
        <f t="shared" si="530"/>
        <v>0</v>
      </c>
    </row>
    <row r="1434" spans="1:9" s="70" customFormat="1" ht="25.5">
      <c r="A1434" s="33" t="s">
        <v>22</v>
      </c>
      <c r="B1434" s="38" t="s">
        <v>798</v>
      </c>
      <c r="C1434" s="38" t="s">
        <v>11</v>
      </c>
      <c r="D1434" s="38" t="s">
        <v>79</v>
      </c>
      <c r="E1434" s="31" t="s">
        <v>803</v>
      </c>
      <c r="F1434" s="38" t="s">
        <v>23</v>
      </c>
      <c r="G1434" s="32">
        <v>642505</v>
      </c>
      <c r="H1434" s="32">
        <v>642505</v>
      </c>
      <c r="I1434" s="19">
        <f t="shared" si="530"/>
        <v>0</v>
      </c>
    </row>
    <row r="1435" spans="1:9" s="70" customFormat="1" ht="38.25">
      <c r="A1435" s="33" t="s">
        <v>26</v>
      </c>
      <c r="B1435" s="38" t="s">
        <v>798</v>
      </c>
      <c r="C1435" s="38" t="s">
        <v>11</v>
      </c>
      <c r="D1435" s="38" t="s">
        <v>79</v>
      </c>
      <c r="E1435" s="31" t="s">
        <v>803</v>
      </c>
      <c r="F1435" s="38" t="s">
        <v>27</v>
      </c>
      <c r="G1435" s="32">
        <v>194045</v>
      </c>
      <c r="H1435" s="32">
        <v>194045</v>
      </c>
      <c r="I1435" s="19">
        <f t="shared" si="530"/>
        <v>0</v>
      </c>
    </row>
    <row r="1436" spans="1:9" s="20" customFormat="1" ht="25.5">
      <c r="A1436" s="29" t="s">
        <v>28</v>
      </c>
      <c r="B1436" s="38" t="s">
        <v>798</v>
      </c>
      <c r="C1436" s="38" t="s">
        <v>11</v>
      </c>
      <c r="D1436" s="38" t="s">
        <v>79</v>
      </c>
      <c r="E1436" s="31" t="s">
        <v>803</v>
      </c>
      <c r="F1436" s="31" t="s">
        <v>29</v>
      </c>
      <c r="G1436" s="39">
        <f t="shared" ref="G1436" si="543">G1437</f>
        <v>4458550</v>
      </c>
      <c r="H1436" s="39">
        <v>4458550</v>
      </c>
      <c r="I1436" s="19">
        <f t="shared" si="530"/>
        <v>0</v>
      </c>
    </row>
    <row r="1437" spans="1:9" s="20" customFormat="1">
      <c r="A1437" s="33" t="s">
        <v>30</v>
      </c>
      <c r="B1437" s="38" t="s">
        <v>798</v>
      </c>
      <c r="C1437" s="38" t="s">
        <v>11</v>
      </c>
      <c r="D1437" s="38" t="s">
        <v>79</v>
      </c>
      <c r="E1437" s="31" t="s">
        <v>803</v>
      </c>
      <c r="F1437" s="31" t="s">
        <v>31</v>
      </c>
      <c r="G1437" s="32">
        <v>4458550</v>
      </c>
      <c r="H1437" s="32">
        <v>4458550</v>
      </c>
      <c r="I1437" s="19">
        <f t="shared" si="530"/>
        <v>0</v>
      </c>
    </row>
    <row r="1438" spans="1:9" s="20" customFormat="1">
      <c r="A1438" s="29" t="s">
        <v>32</v>
      </c>
      <c r="B1438" s="38" t="s">
        <v>798</v>
      </c>
      <c r="C1438" s="38" t="s">
        <v>11</v>
      </c>
      <c r="D1438" s="38" t="s">
        <v>79</v>
      </c>
      <c r="E1438" s="31" t="s">
        <v>803</v>
      </c>
      <c r="F1438" s="38" t="s">
        <v>33</v>
      </c>
      <c r="G1438" s="39">
        <f t="shared" ref="G1438" si="544">SUM(G1439:G1441)</f>
        <v>340000</v>
      </c>
      <c r="H1438" s="39">
        <v>340000</v>
      </c>
      <c r="I1438" s="19">
        <f t="shared" si="530"/>
        <v>0</v>
      </c>
    </row>
    <row r="1439" spans="1:9" s="20" customFormat="1">
      <c r="A1439" s="33" t="s">
        <v>34</v>
      </c>
      <c r="B1439" s="38" t="s">
        <v>798</v>
      </c>
      <c r="C1439" s="38" t="s">
        <v>11</v>
      </c>
      <c r="D1439" s="38" t="s">
        <v>79</v>
      </c>
      <c r="E1439" s="31" t="s">
        <v>803</v>
      </c>
      <c r="F1439" s="38" t="s">
        <v>35</v>
      </c>
      <c r="G1439" s="32">
        <v>320000</v>
      </c>
      <c r="H1439" s="32">
        <v>320000</v>
      </c>
      <c r="I1439" s="19">
        <f t="shared" si="530"/>
        <v>0</v>
      </c>
    </row>
    <row r="1440" spans="1:9" s="20" customFormat="1">
      <c r="A1440" s="33" t="s">
        <v>36</v>
      </c>
      <c r="B1440" s="38" t="s">
        <v>798</v>
      </c>
      <c r="C1440" s="38" t="s">
        <v>11</v>
      </c>
      <c r="D1440" s="38" t="s">
        <v>79</v>
      </c>
      <c r="E1440" s="31" t="s">
        <v>803</v>
      </c>
      <c r="F1440" s="38" t="s">
        <v>37</v>
      </c>
      <c r="G1440" s="32">
        <v>15000</v>
      </c>
      <c r="H1440" s="32">
        <v>15000</v>
      </c>
      <c r="I1440" s="19">
        <f t="shared" si="530"/>
        <v>0</v>
      </c>
    </row>
    <row r="1441" spans="1:9" s="20" customFormat="1">
      <c r="A1441" s="33" t="s">
        <v>83</v>
      </c>
      <c r="B1441" s="38" t="s">
        <v>798</v>
      </c>
      <c r="C1441" s="38" t="s">
        <v>11</v>
      </c>
      <c r="D1441" s="38" t="s">
        <v>79</v>
      </c>
      <c r="E1441" s="31" t="s">
        <v>803</v>
      </c>
      <c r="F1441" s="38" t="s">
        <v>84</v>
      </c>
      <c r="G1441" s="32">
        <v>5000</v>
      </c>
      <c r="H1441" s="32">
        <v>5000</v>
      </c>
      <c r="I1441" s="19">
        <f t="shared" si="530"/>
        <v>0</v>
      </c>
    </row>
    <row r="1442" spans="1:9" s="64" customFormat="1" ht="25.5">
      <c r="A1442" s="36" t="s">
        <v>791</v>
      </c>
      <c r="B1442" s="38" t="s">
        <v>798</v>
      </c>
      <c r="C1442" s="38" t="s">
        <v>11</v>
      </c>
      <c r="D1442" s="38" t="s">
        <v>79</v>
      </c>
      <c r="E1442" s="38" t="s">
        <v>804</v>
      </c>
      <c r="F1442" s="38" t="s">
        <v>9</v>
      </c>
      <c r="G1442" s="39">
        <f t="shared" ref="G1442" si="545">G1443</f>
        <v>37785970</v>
      </c>
      <c r="H1442" s="39">
        <v>37785970</v>
      </c>
      <c r="I1442" s="19">
        <f t="shared" si="530"/>
        <v>0</v>
      </c>
    </row>
    <row r="1443" spans="1:9" s="70" customFormat="1" ht="25.5">
      <c r="A1443" s="36" t="s">
        <v>20</v>
      </c>
      <c r="B1443" s="38" t="s">
        <v>798</v>
      </c>
      <c r="C1443" s="38" t="s">
        <v>11</v>
      </c>
      <c r="D1443" s="38" t="s">
        <v>79</v>
      </c>
      <c r="E1443" s="38" t="s">
        <v>804</v>
      </c>
      <c r="F1443" s="38" t="s">
        <v>21</v>
      </c>
      <c r="G1443" s="39">
        <f t="shared" ref="G1443" si="546">SUM(G1444:G1445)</f>
        <v>37785970</v>
      </c>
      <c r="H1443" s="39">
        <v>37785970</v>
      </c>
      <c r="I1443" s="19">
        <f t="shared" si="530"/>
        <v>0</v>
      </c>
    </row>
    <row r="1444" spans="1:9" s="70" customFormat="1">
      <c r="A1444" s="33" t="s">
        <v>40</v>
      </c>
      <c r="B1444" s="38" t="s">
        <v>798</v>
      </c>
      <c r="C1444" s="38" t="s">
        <v>11</v>
      </c>
      <c r="D1444" s="38" t="s">
        <v>79</v>
      </c>
      <c r="E1444" s="38" t="s">
        <v>804</v>
      </c>
      <c r="F1444" s="38" t="s">
        <v>41</v>
      </c>
      <c r="G1444" s="32">
        <v>29021480</v>
      </c>
      <c r="H1444" s="32">
        <v>29021480</v>
      </c>
      <c r="I1444" s="19">
        <f t="shared" si="530"/>
        <v>0</v>
      </c>
    </row>
    <row r="1445" spans="1:9" s="70" customFormat="1" ht="38.25">
      <c r="A1445" s="33" t="s">
        <v>26</v>
      </c>
      <c r="B1445" s="38" t="s">
        <v>798</v>
      </c>
      <c r="C1445" s="38" t="s">
        <v>11</v>
      </c>
      <c r="D1445" s="38" t="s">
        <v>79</v>
      </c>
      <c r="E1445" s="38" t="s">
        <v>804</v>
      </c>
      <c r="F1445" s="38" t="s">
        <v>27</v>
      </c>
      <c r="G1445" s="32">
        <v>8764490</v>
      </c>
      <c r="H1445" s="32">
        <v>8764490</v>
      </c>
      <c r="I1445" s="19">
        <f t="shared" si="530"/>
        <v>0</v>
      </c>
    </row>
    <row r="1446" spans="1:9" s="64" customFormat="1" ht="25.5">
      <c r="A1446" s="29" t="s">
        <v>474</v>
      </c>
      <c r="B1446" s="38" t="s">
        <v>798</v>
      </c>
      <c r="C1446" s="38" t="s">
        <v>11</v>
      </c>
      <c r="D1446" s="38" t="s">
        <v>79</v>
      </c>
      <c r="E1446" s="38" t="s">
        <v>805</v>
      </c>
      <c r="F1446" s="38" t="s">
        <v>9</v>
      </c>
      <c r="G1446" s="39">
        <f t="shared" ref="G1446" si="547">G1447+G1451</f>
        <v>1803170</v>
      </c>
      <c r="H1446" s="39">
        <v>1803170</v>
      </c>
      <c r="I1446" s="19">
        <f t="shared" si="530"/>
        <v>0</v>
      </c>
    </row>
    <row r="1447" spans="1:9" s="70" customFormat="1" ht="25.5">
      <c r="A1447" s="36" t="s">
        <v>20</v>
      </c>
      <c r="B1447" s="38" t="s">
        <v>798</v>
      </c>
      <c r="C1447" s="38" t="s">
        <v>11</v>
      </c>
      <c r="D1447" s="38" t="s">
        <v>79</v>
      </c>
      <c r="E1447" s="38" t="s">
        <v>805</v>
      </c>
      <c r="F1447" s="38" t="s">
        <v>21</v>
      </c>
      <c r="G1447" s="39">
        <f t="shared" ref="G1447" si="548">SUM(G1448:G1450)</f>
        <v>1606870</v>
      </c>
      <c r="H1447" s="39">
        <v>1606870</v>
      </c>
      <c r="I1447" s="19">
        <f t="shared" si="530"/>
        <v>0</v>
      </c>
    </row>
    <row r="1448" spans="1:9" s="70" customFormat="1">
      <c r="A1448" s="33" t="s">
        <v>40</v>
      </c>
      <c r="B1448" s="38" t="s">
        <v>798</v>
      </c>
      <c r="C1448" s="38" t="s">
        <v>11</v>
      </c>
      <c r="D1448" s="38" t="s">
        <v>79</v>
      </c>
      <c r="E1448" s="38" t="s">
        <v>805</v>
      </c>
      <c r="F1448" s="38" t="s">
        <v>41</v>
      </c>
      <c r="G1448" s="32">
        <v>1017520</v>
      </c>
      <c r="H1448" s="32">
        <v>1017520</v>
      </c>
      <c r="I1448" s="19">
        <f t="shared" si="530"/>
        <v>0</v>
      </c>
    </row>
    <row r="1449" spans="1:9" s="70" customFormat="1" ht="25.5">
      <c r="A1449" s="33" t="s">
        <v>22</v>
      </c>
      <c r="B1449" s="38" t="s">
        <v>798</v>
      </c>
      <c r="C1449" s="38" t="s">
        <v>11</v>
      </c>
      <c r="D1449" s="38" t="s">
        <v>79</v>
      </c>
      <c r="E1449" s="38" t="s">
        <v>805</v>
      </c>
      <c r="F1449" s="38" t="s">
        <v>23</v>
      </c>
      <c r="G1449" s="32">
        <v>51060</v>
      </c>
      <c r="H1449" s="32">
        <v>51060</v>
      </c>
      <c r="I1449" s="19">
        <f t="shared" si="530"/>
        <v>0</v>
      </c>
    </row>
    <row r="1450" spans="1:9" s="70" customFormat="1" ht="38.25">
      <c r="A1450" s="33" t="s">
        <v>26</v>
      </c>
      <c r="B1450" s="38" t="s">
        <v>798</v>
      </c>
      <c r="C1450" s="38" t="s">
        <v>11</v>
      </c>
      <c r="D1450" s="38" t="s">
        <v>79</v>
      </c>
      <c r="E1450" s="38" t="s">
        <v>805</v>
      </c>
      <c r="F1450" s="38" t="s">
        <v>27</v>
      </c>
      <c r="G1450" s="32">
        <v>538290</v>
      </c>
      <c r="H1450" s="32">
        <v>538290</v>
      </c>
      <c r="I1450" s="19">
        <f t="shared" si="530"/>
        <v>0</v>
      </c>
    </row>
    <row r="1451" spans="1:9" s="70" customFormat="1" ht="25.5">
      <c r="A1451" s="29" t="s">
        <v>28</v>
      </c>
      <c r="B1451" s="38" t="s">
        <v>798</v>
      </c>
      <c r="C1451" s="38" t="s">
        <v>11</v>
      </c>
      <c r="D1451" s="38" t="s">
        <v>79</v>
      </c>
      <c r="E1451" s="38" t="s">
        <v>805</v>
      </c>
      <c r="F1451" s="38" t="s">
        <v>29</v>
      </c>
      <c r="G1451" s="39">
        <f t="shared" ref="G1451" si="549">G1452</f>
        <v>196300</v>
      </c>
      <c r="H1451" s="39">
        <v>196300</v>
      </c>
      <c r="I1451" s="19">
        <f t="shared" si="530"/>
        <v>0</v>
      </c>
    </row>
    <row r="1452" spans="1:9" s="70" customFormat="1">
      <c r="A1452" s="33" t="s">
        <v>30</v>
      </c>
      <c r="B1452" s="38" t="s">
        <v>798</v>
      </c>
      <c r="C1452" s="38" t="s">
        <v>11</v>
      </c>
      <c r="D1452" s="38" t="s">
        <v>79</v>
      </c>
      <c r="E1452" s="38" t="s">
        <v>805</v>
      </c>
      <c r="F1452" s="38" t="s">
        <v>31</v>
      </c>
      <c r="G1452" s="32">
        <v>196300</v>
      </c>
      <c r="H1452" s="32">
        <v>196300</v>
      </c>
      <c r="I1452" s="19">
        <f t="shared" si="530"/>
        <v>0</v>
      </c>
    </row>
    <row r="1453" spans="1:9" s="64" customFormat="1" ht="25.5">
      <c r="A1453" s="36" t="s">
        <v>746</v>
      </c>
      <c r="B1453" s="38" t="s">
        <v>798</v>
      </c>
      <c r="C1453" s="38" t="s">
        <v>11</v>
      </c>
      <c r="D1453" s="38" t="s">
        <v>79</v>
      </c>
      <c r="E1453" s="38" t="s">
        <v>806</v>
      </c>
      <c r="F1453" s="38" t="s">
        <v>9</v>
      </c>
      <c r="G1453" s="39">
        <f t="shared" ref="G1453:G1454" si="550">G1454</f>
        <v>72800</v>
      </c>
      <c r="H1453" s="39">
        <v>72800</v>
      </c>
      <c r="I1453" s="19">
        <f t="shared" si="530"/>
        <v>0</v>
      </c>
    </row>
    <row r="1454" spans="1:9" s="70" customFormat="1" ht="25.5">
      <c r="A1454" s="29" t="s">
        <v>28</v>
      </c>
      <c r="B1454" s="38" t="s">
        <v>798</v>
      </c>
      <c r="C1454" s="38" t="s">
        <v>11</v>
      </c>
      <c r="D1454" s="38" t="s">
        <v>79</v>
      </c>
      <c r="E1454" s="38" t="s">
        <v>806</v>
      </c>
      <c r="F1454" s="38" t="s">
        <v>29</v>
      </c>
      <c r="G1454" s="39">
        <f t="shared" si="550"/>
        <v>72800</v>
      </c>
      <c r="H1454" s="39">
        <v>72800</v>
      </c>
      <c r="I1454" s="19">
        <f t="shared" si="530"/>
        <v>0</v>
      </c>
    </row>
    <row r="1455" spans="1:9" s="70" customFormat="1">
      <c r="A1455" s="33" t="s">
        <v>30</v>
      </c>
      <c r="B1455" s="38" t="s">
        <v>798</v>
      </c>
      <c r="C1455" s="38" t="s">
        <v>11</v>
      </c>
      <c r="D1455" s="38" t="s">
        <v>79</v>
      </c>
      <c r="E1455" s="38" t="s">
        <v>806</v>
      </c>
      <c r="F1455" s="38" t="s">
        <v>31</v>
      </c>
      <c r="G1455" s="32">
        <v>72800</v>
      </c>
      <c r="H1455" s="32">
        <v>72800</v>
      </c>
      <c r="I1455" s="19">
        <f t="shared" si="530"/>
        <v>0</v>
      </c>
    </row>
    <row r="1456" spans="1:9" s="20" customFormat="1">
      <c r="A1456" s="25" t="s">
        <v>50</v>
      </c>
      <c r="B1456" s="26" t="s">
        <v>798</v>
      </c>
      <c r="C1456" s="27" t="s">
        <v>11</v>
      </c>
      <c r="D1456" s="27" t="s">
        <v>51</v>
      </c>
      <c r="E1456" s="27" t="s">
        <v>8</v>
      </c>
      <c r="F1456" s="27" t="s">
        <v>9</v>
      </c>
      <c r="G1456" s="28">
        <f t="shared" ref="G1456:G1461" si="551">G1457</f>
        <v>579800</v>
      </c>
      <c r="H1456" s="28">
        <v>579800</v>
      </c>
      <c r="I1456" s="19">
        <f t="shared" si="530"/>
        <v>0</v>
      </c>
    </row>
    <row r="1457" spans="1:9" s="20" customFormat="1" ht="38.25">
      <c r="A1457" s="29" t="s">
        <v>261</v>
      </c>
      <c r="B1457" s="31" t="s">
        <v>798</v>
      </c>
      <c r="C1457" s="31" t="s">
        <v>11</v>
      </c>
      <c r="D1457" s="31" t="s">
        <v>51</v>
      </c>
      <c r="E1457" s="31" t="s">
        <v>262</v>
      </c>
      <c r="F1457" s="31" t="s">
        <v>9</v>
      </c>
      <c r="G1457" s="32">
        <f t="shared" si="551"/>
        <v>579800</v>
      </c>
      <c r="H1457" s="32">
        <v>579800</v>
      </c>
      <c r="I1457" s="19">
        <f t="shared" si="530"/>
        <v>0</v>
      </c>
    </row>
    <row r="1458" spans="1:9" s="20" customFormat="1" ht="51">
      <c r="A1458" s="29" t="s">
        <v>263</v>
      </c>
      <c r="B1458" s="31" t="s">
        <v>798</v>
      </c>
      <c r="C1458" s="31" t="s">
        <v>11</v>
      </c>
      <c r="D1458" s="31" t="s">
        <v>51</v>
      </c>
      <c r="E1458" s="31" t="s">
        <v>264</v>
      </c>
      <c r="F1458" s="31" t="s">
        <v>9</v>
      </c>
      <c r="G1458" s="32">
        <f t="shared" si="551"/>
        <v>579800</v>
      </c>
      <c r="H1458" s="32">
        <v>579800</v>
      </c>
      <c r="I1458" s="19">
        <f t="shared" si="530"/>
        <v>0</v>
      </c>
    </row>
    <row r="1459" spans="1:9" s="20" customFormat="1" ht="38.25">
      <c r="A1459" s="66" t="s">
        <v>265</v>
      </c>
      <c r="B1459" s="31" t="s">
        <v>798</v>
      </c>
      <c r="C1459" s="31" t="s">
        <v>11</v>
      </c>
      <c r="D1459" s="31" t="s">
        <v>51</v>
      </c>
      <c r="E1459" s="31" t="s">
        <v>266</v>
      </c>
      <c r="F1459" s="31" t="s">
        <v>9</v>
      </c>
      <c r="G1459" s="32">
        <f t="shared" ref="G1459" si="552">G1460+G1463</f>
        <v>579800</v>
      </c>
      <c r="H1459" s="32">
        <v>579800</v>
      </c>
      <c r="I1459" s="19">
        <f t="shared" si="530"/>
        <v>0</v>
      </c>
    </row>
    <row r="1460" spans="1:9" s="20" customFormat="1" ht="25.5">
      <c r="A1460" s="55" t="s">
        <v>748</v>
      </c>
      <c r="B1460" s="31" t="s">
        <v>798</v>
      </c>
      <c r="C1460" s="31" t="s">
        <v>11</v>
      </c>
      <c r="D1460" s="31" t="s">
        <v>51</v>
      </c>
      <c r="E1460" s="31" t="s">
        <v>749</v>
      </c>
      <c r="F1460" s="31" t="s">
        <v>9</v>
      </c>
      <c r="G1460" s="32">
        <f t="shared" si="551"/>
        <v>479640</v>
      </c>
      <c r="H1460" s="32">
        <v>479640</v>
      </c>
      <c r="I1460" s="19">
        <f t="shared" si="530"/>
        <v>0</v>
      </c>
    </row>
    <row r="1461" spans="1:9" s="20" customFormat="1" ht="25.5">
      <c r="A1461" s="29" t="s">
        <v>28</v>
      </c>
      <c r="B1461" s="31" t="s">
        <v>798</v>
      </c>
      <c r="C1461" s="31" t="s">
        <v>11</v>
      </c>
      <c r="D1461" s="31" t="s">
        <v>51</v>
      </c>
      <c r="E1461" s="31" t="s">
        <v>749</v>
      </c>
      <c r="F1461" s="31" t="s">
        <v>29</v>
      </c>
      <c r="G1461" s="39">
        <f t="shared" si="551"/>
        <v>479640</v>
      </c>
      <c r="H1461" s="39">
        <v>479640</v>
      </c>
      <c r="I1461" s="19">
        <f t="shared" si="530"/>
        <v>0</v>
      </c>
    </row>
    <row r="1462" spans="1:9" s="20" customFormat="1">
      <c r="A1462" s="33" t="s">
        <v>30</v>
      </c>
      <c r="B1462" s="31" t="s">
        <v>798</v>
      </c>
      <c r="C1462" s="31" t="s">
        <v>11</v>
      </c>
      <c r="D1462" s="31" t="s">
        <v>51</v>
      </c>
      <c r="E1462" s="31" t="s">
        <v>749</v>
      </c>
      <c r="F1462" s="31" t="s">
        <v>31</v>
      </c>
      <c r="G1462" s="32">
        <v>479640</v>
      </c>
      <c r="H1462" s="32">
        <v>479640</v>
      </c>
      <c r="I1462" s="19">
        <f t="shared" si="530"/>
        <v>0</v>
      </c>
    </row>
    <row r="1463" spans="1:9" s="20" customFormat="1" ht="25.5">
      <c r="A1463" s="29" t="s">
        <v>271</v>
      </c>
      <c r="B1463" s="31" t="s">
        <v>798</v>
      </c>
      <c r="C1463" s="38" t="s">
        <v>11</v>
      </c>
      <c r="D1463" s="38" t="s">
        <v>51</v>
      </c>
      <c r="E1463" s="63" t="s">
        <v>272</v>
      </c>
      <c r="F1463" s="31" t="s">
        <v>9</v>
      </c>
      <c r="G1463" s="32">
        <f t="shared" ref="G1463:G1464" si="553">G1464</f>
        <v>100160</v>
      </c>
      <c r="H1463" s="32">
        <v>100160</v>
      </c>
      <c r="I1463" s="19">
        <f t="shared" si="530"/>
        <v>0</v>
      </c>
    </row>
    <row r="1464" spans="1:9" s="20" customFormat="1" ht="25.5">
      <c r="A1464" s="29" t="s">
        <v>28</v>
      </c>
      <c r="B1464" s="31" t="s">
        <v>798</v>
      </c>
      <c r="C1464" s="38" t="s">
        <v>11</v>
      </c>
      <c r="D1464" s="38" t="s">
        <v>51</v>
      </c>
      <c r="E1464" s="63" t="s">
        <v>272</v>
      </c>
      <c r="F1464" s="31" t="s">
        <v>29</v>
      </c>
      <c r="G1464" s="32">
        <f t="shared" si="553"/>
        <v>100160</v>
      </c>
      <c r="H1464" s="32">
        <v>100160</v>
      </c>
      <c r="I1464" s="19">
        <f t="shared" si="530"/>
        <v>0</v>
      </c>
    </row>
    <row r="1465" spans="1:9" s="20" customFormat="1">
      <c r="A1465" s="33" t="s">
        <v>30</v>
      </c>
      <c r="B1465" s="31" t="s">
        <v>798</v>
      </c>
      <c r="C1465" s="38" t="s">
        <v>11</v>
      </c>
      <c r="D1465" s="38" t="s">
        <v>51</v>
      </c>
      <c r="E1465" s="63" t="s">
        <v>272</v>
      </c>
      <c r="F1465" s="31" t="s">
        <v>31</v>
      </c>
      <c r="G1465" s="32">
        <v>100160</v>
      </c>
      <c r="H1465" s="32">
        <v>100160</v>
      </c>
      <c r="I1465" s="19">
        <f t="shared" si="530"/>
        <v>0</v>
      </c>
    </row>
    <row r="1466" spans="1:9" s="20" customFormat="1">
      <c r="A1466" s="68" t="s">
        <v>201</v>
      </c>
      <c r="B1466" s="22" t="s">
        <v>798</v>
      </c>
      <c r="C1466" s="23" t="s">
        <v>79</v>
      </c>
      <c r="D1466" s="23" t="s">
        <v>7</v>
      </c>
      <c r="E1466" s="23" t="s">
        <v>8</v>
      </c>
      <c r="F1466" s="23" t="s">
        <v>9</v>
      </c>
      <c r="G1466" s="24">
        <f t="shared" ref="G1466:G1469" si="554">G1467</f>
        <v>140478592</v>
      </c>
      <c r="H1466" s="24">
        <v>140478592</v>
      </c>
      <c r="I1466" s="19">
        <f t="shared" si="530"/>
        <v>0</v>
      </c>
    </row>
    <row r="1467" spans="1:9" s="20" customFormat="1">
      <c r="A1467" s="69" t="s">
        <v>750</v>
      </c>
      <c r="B1467" s="26" t="s">
        <v>798</v>
      </c>
      <c r="C1467" s="27" t="s">
        <v>79</v>
      </c>
      <c r="D1467" s="27" t="s">
        <v>458</v>
      </c>
      <c r="E1467" s="27" t="s">
        <v>8</v>
      </c>
      <c r="F1467" s="27" t="s">
        <v>9</v>
      </c>
      <c r="G1467" s="28">
        <f t="shared" si="554"/>
        <v>140478592</v>
      </c>
      <c r="H1467" s="28">
        <v>140478592</v>
      </c>
      <c r="I1467" s="19">
        <f t="shared" si="530"/>
        <v>0</v>
      </c>
    </row>
    <row r="1468" spans="1:9" s="20" customFormat="1" ht="38.25">
      <c r="A1468" s="33" t="s">
        <v>518</v>
      </c>
      <c r="B1468" s="38" t="s">
        <v>798</v>
      </c>
      <c r="C1468" s="37" t="s">
        <v>79</v>
      </c>
      <c r="D1468" s="37" t="s">
        <v>458</v>
      </c>
      <c r="E1468" s="37" t="s">
        <v>519</v>
      </c>
      <c r="F1468" s="38" t="s">
        <v>9</v>
      </c>
      <c r="G1468" s="39">
        <f t="shared" si="554"/>
        <v>140478592</v>
      </c>
      <c r="H1468" s="39">
        <v>140478592</v>
      </c>
      <c r="I1468" s="19">
        <f t="shared" si="530"/>
        <v>0</v>
      </c>
    </row>
    <row r="1469" spans="1:9" s="20" customFormat="1" ht="38.25">
      <c r="A1469" s="36" t="s">
        <v>751</v>
      </c>
      <c r="B1469" s="38" t="s">
        <v>798</v>
      </c>
      <c r="C1469" s="37" t="s">
        <v>79</v>
      </c>
      <c r="D1469" s="37" t="s">
        <v>458</v>
      </c>
      <c r="E1469" s="37" t="s">
        <v>752</v>
      </c>
      <c r="F1469" s="37" t="s">
        <v>9</v>
      </c>
      <c r="G1469" s="39">
        <f t="shared" si="554"/>
        <v>140478592</v>
      </c>
      <c r="H1469" s="39">
        <v>140478592</v>
      </c>
      <c r="I1469" s="19">
        <f t="shared" si="530"/>
        <v>0</v>
      </c>
    </row>
    <row r="1470" spans="1:9" s="20" customFormat="1" ht="38.25">
      <c r="A1470" s="36" t="s">
        <v>753</v>
      </c>
      <c r="B1470" s="38" t="s">
        <v>798</v>
      </c>
      <c r="C1470" s="38" t="s">
        <v>79</v>
      </c>
      <c r="D1470" s="38" t="s">
        <v>458</v>
      </c>
      <c r="E1470" s="38" t="s">
        <v>754</v>
      </c>
      <c r="F1470" s="38" t="s">
        <v>9</v>
      </c>
      <c r="G1470" s="39">
        <f t="shared" ref="G1470" si="555">G1474+G1471+G1477+G1483</f>
        <v>140478592</v>
      </c>
      <c r="H1470" s="39">
        <v>140478592</v>
      </c>
      <c r="I1470" s="19">
        <f t="shared" si="530"/>
        <v>0</v>
      </c>
    </row>
    <row r="1471" spans="1:9" s="20" customFormat="1" ht="25.5">
      <c r="A1471" s="48" t="s">
        <v>755</v>
      </c>
      <c r="B1471" s="38" t="s">
        <v>798</v>
      </c>
      <c r="C1471" s="38" t="s">
        <v>79</v>
      </c>
      <c r="D1471" s="38" t="s">
        <v>458</v>
      </c>
      <c r="E1471" s="38" t="s">
        <v>756</v>
      </c>
      <c r="F1471" s="38" t="s">
        <v>9</v>
      </c>
      <c r="G1471" s="39">
        <f t="shared" ref="G1471:G1472" si="556">G1472</f>
        <v>10095510</v>
      </c>
      <c r="H1471" s="39">
        <v>10095510</v>
      </c>
      <c r="I1471" s="19">
        <f t="shared" ref="I1471:I1534" si="557">G1471-H1471</f>
        <v>0</v>
      </c>
    </row>
    <row r="1472" spans="1:9" s="64" customFormat="1" ht="25.5">
      <c r="A1472" s="29" t="s">
        <v>28</v>
      </c>
      <c r="B1472" s="38" t="s">
        <v>798</v>
      </c>
      <c r="C1472" s="38" t="s">
        <v>79</v>
      </c>
      <c r="D1472" s="38" t="s">
        <v>458</v>
      </c>
      <c r="E1472" s="38" t="s">
        <v>756</v>
      </c>
      <c r="F1472" s="38" t="s">
        <v>29</v>
      </c>
      <c r="G1472" s="39">
        <f t="shared" si="556"/>
        <v>10095510</v>
      </c>
      <c r="H1472" s="39">
        <v>10095510</v>
      </c>
      <c r="I1472" s="19">
        <f t="shared" si="557"/>
        <v>0</v>
      </c>
    </row>
    <row r="1473" spans="1:9" s="64" customFormat="1">
      <c r="A1473" s="33" t="s">
        <v>30</v>
      </c>
      <c r="B1473" s="38" t="s">
        <v>798</v>
      </c>
      <c r="C1473" s="38" t="s">
        <v>79</v>
      </c>
      <c r="D1473" s="38" t="s">
        <v>458</v>
      </c>
      <c r="E1473" s="38" t="s">
        <v>756</v>
      </c>
      <c r="F1473" s="38" t="s">
        <v>31</v>
      </c>
      <c r="G1473" s="32">
        <v>10095510</v>
      </c>
      <c r="H1473" s="32">
        <v>10095510</v>
      </c>
      <c r="I1473" s="19">
        <f t="shared" si="557"/>
        <v>0</v>
      </c>
    </row>
    <row r="1474" spans="1:9" s="20" customFormat="1" ht="25.5">
      <c r="A1474" s="29" t="s">
        <v>757</v>
      </c>
      <c r="B1474" s="38" t="s">
        <v>798</v>
      </c>
      <c r="C1474" s="38" t="s">
        <v>79</v>
      </c>
      <c r="D1474" s="38" t="s">
        <v>458</v>
      </c>
      <c r="E1474" s="31" t="s">
        <v>758</v>
      </c>
      <c r="F1474" s="38" t="s">
        <v>9</v>
      </c>
      <c r="G1474" s="39">
        <f t="shared" ref="G1474:G1475" si="558">G1475</f>
        <v>117973080</v>
      </c>
      <c r="H1474" s="39">
        <v>117973080</v>
      </c>
      <c r="I1474" s="19">
        <f t="shared" si="557"/>
        <v>0</v>
      </c>
    </row>
    <row r="1475" spans="1:9" s="20" customFormat="1" ht="25.5">
      <c r="A1475" s="29" t="s">
        <v>28</v>
      </c>
      <c r="B1475" s="38" t="s">
        <v>798</v>
      </c>
      <c r="C1475" s="38" t="s">
        <v>79</v>
      </c>
      <c r="D1475" s="38" t="s">
        <v>458</v>
      </c>
      <c r="E1475" s="31" t="s">
        <v>758</v>
      </c>
      <c r="F1475" s="38" t="s">
        <v>29</v>
      </c>
      <c r="G1475" s="39">
        <f t="shared" si="558"/>
        <v>117973080</v>
      </c>
      <c r="H1475" s="39">
        <v>117973080</v>
      </c>
      <c r="I1475" s="19">
        <f t="shared" si="557"/>
        <v>0</v>
      </c>
    </row>
    <row r="1476" spans="1:9" s="20" customFormat="1">
      <c r="A1476" s="33" t="s">
        <v>30</v>
      </c>
      <c r="B1476" s="38" t="s">
        <v>798</v>
      </c>
      <c r="C1476" s="38" t="s">
        <v>79</v>
      </c>
      <c r="D1476" s="38" t="s">
        <v>458</v>
      </c>
      <c r="E1476" s="31" t="s">
        <v>758</v>
      </c>
      <c r="F1476" s="38" t="s">
        <v>31</v>
      </c>
      <c r="G1476" s="32">
        <v>117973080</v>
      </c>
      <c r="H1476" s="32">
        <v>117973080</v>
      </c>
      <c r="I1476" s="19">
        <f t="shared" si="557"/>
        <v>0</v>
      </c>
    </row>
    <row r="1477" spans="1:9" s="20" customFormat="1" ht="38.25">
      <c r="A1477" s="29" t="s">
        <v>759</v>
      </c>
      <c r="B1477" s="38" t="s">
        <v>798</v>
      </c>
      <c r="C1477" s="31" t="s">
        <v>79</v>
      </c>
      <c r="D1477" s="31" t="s">
        <v>458</v>
      </c>
      <c r="E1477" s="38" t="s">
        <v>760</v>
      </c>
      <c r="F1477" s="38" t="s">
        <v>9</v>
      </c>
      <c r="G1477" s="39">
        <f t="shared" ref="G1477" si="559">G1481</f>
        <v>1500002</v>
      </c>
      <c r="H1477" s="39">
        <v>1500002</v>
      </c>
      <c r="I1477" s="19">
        <f t="shared" si="557"/>
        <v>0</v>
      </c>
    </row>
    <row r="1478" spans="1:9" s="20" customFormat="1">
      <c r="A1478" s="29" t="s">
        <v>322</v>
      </c>
      <c r="B1478" s="31"/>
      <c r="C1478" s="31"/>
      <c r="D1478" s="31"/>
      <c r="E1478" s="31"/>
      <c r="F1478" s="31"/>
      <c r="G1478" s="32"/>
      <c r="H1478" s="51"/>
      <c r="I1478" s="19">
        <f t="shared" si="557"/>
        <v>0</v>
      </c>
    </row>
    <row r="1479" spans="1:9" s="20" customFormat="1">
      <c r="A1479" s="29" t="s">
        <v>761</v>
      </c>
      <c r="B1479" s="31" t="s">
        <v>798</v>
      </c>
      <c r="C1479" s="31" t="s">
        <v>79</v>
      </c>
      <c r="D1479" s="31" t="s">
        <v>458</v>
      </c>
      <c r="E1479" s="31" t="s">
        <v>760</v>
      </c>
      <c r="F1479" s="31" t="s">
        <v>9</v>
      </c>
      <c r="G1479" s="32">
        <v>300001</v>
      </c>
      <c r="H1479" s="39">
        <v>300001</v>
      </c>
      <c r="I1479" s="19">
        <f t="shared" si="557"/>
        <v>0</v>
      </c>
    </row>
    <row r="1480" spans="1:9" s="20" customFormat="1">
      <c r="A1480" s="29" t="s">
        <v>762</v>
      </c>
      <c r="B1480" s="31" t="s">
        <v>798</v>
      </c>
      <c r="C1480" s="31" t="s">
        <v>79</v>
      </c>
      <c r="D1480" s="31" t="s">
        <v>458</v>
      </c>
      <c r="E1480" s="31" t="s">
        <v>760</v>
      </c>
      <c r="F1480" s="31" t="s">
        <v>9</v>
      </c>
      <c r="G1480" s="32">
        <v>1200001</v>
      </c>
      <c r="H1480" s="39">
        <v>1200001</v>
      </c>
      <c r="I1480" s="19">
        <f t="shared" si="557"/>
        <v>0</v>
      </c>
    </row>
    <row r="1481" spans="1:9" s="20" customFormat="1" ht="25.5">
      <c r="A1481" s="29" t="s">
        <v>28</v>
      </c>
      <c r="B1481" s="31" t="s">
        <v>798</v>
      </c>
      <c r="C1481" s="31" t="s">
        <v>79</v>
      </c>
      <c r="D1481" s="31" t="s">
        <v>458</v>
      </c>
      <c r="E1481" s="31" t="s">
        <v>760</v>
      </c>
      <c r="F1481" s="31" t="s">
        <v>29</v>
      </c>
      <c r="G1481" s="32">
        <f t="shared" ref="G1481" si="560">G1482</f>
        <v>1500002</v>
      </c>
      <c r="H1481" s="32">
        <v>1500002</v>
      </c>
      <c r="I1481" s="19">
        <f t="shared" si="557"/>
        <v>0</v>
      </c>
    </row>
    <row r="1482" spans="1:9" s="20" customFormat="1">
      <c r="A1482" s="29" t="s">
        <v>30</v>
      </c>
      <c r="B1482" s="31" t="s">
        <v>798</v>
      </c>
      <c r="C1482" s="31" t="s">
        <v>79</v>
      </c>
      <c r="D1482" s="31" t="s">
        <v>458</v>
      </c>
      <c r="E1482" s="31" t="s">
        <v>760</v>
      </c>
      <c r="F1482" s="31" t="s">
        <v>31</v>
      </c>
      <c r="G1482" s="32">
        <v>1500002</v>
      </c>
      <c r="H1482" s="32">
        <v>1500002</v>
      </c>
      <c r="I1482" s="19">
        <f t="shared" si="557"/>
        <v>0</v>
      </c>
    </row>
    <row r="1483" spans="1:9" s="20" customFormat="1" ht="25.5">
      <c r="A1483" s="29" t="s">
        <v>763</v>
      </c>
      <c r="B1483" s="31" t="s">
        <v>798</v>
      </c>
      <c r="C1483" s="31" t="s">
        <v>79</v>
      </c>
      <c r="D1483" s="31" t="s">
        <v>458</v>
      </c>
      <c r="E1483" s="31" t="s">
        <v>764</v>
      </c>
      <c r="F1483" s="31" t="s">
        <v>9</v>
      </c>
      <c r="G1483" s="32">
        <f t="shared" ref="G1483" si="561">G1487</f>
        <v>10910000</v>
      </c>
      <c r="H1483" s="39">
        <v>10910000</v>
      </c>
      <c r="I1483" s="19">
        <f t="shared" si="557"/>
        <v>0</v>
      </c>
    </row>
    <row r="1484" spans="1:9" s="20" customFormat="1">
      <c r="A1484" s="29" t="s">
        <v>322</v>
      </c>
      <c r="B1484" s="31"/>
      <c r="C1484" s="31"/>
      <c r="D1484" s="31"/>
      <c r="E1484" s="31"/>
      <c r="F1484" s="31"/>
      <c r="G1484" s="32"/>
      <c r="H1484" s="51"/>
      <c r="I1484" s="19">
        <f t="shared" si="557"/>
        <v>0</v>
      </c>
    </row>
    <row r="1485" spans="1:9" s="20" customFormat="1">
      <c r="A1485" s="29" t="s">
        <v>323</v>
      </c>
      <c r="B1485" s="31" t="s">
        <v>798</v>
      </c>
      <c r="C1485" s="31" t="s">
        <v>79</v>
      </c>
      <c r="D1485" s="31" t="s">
        <v>458</v>
      </c>
      <c r="E1485" s="31" t="s">
        <v>764</v>
      </c>
      <c r="F1485" s="31" t="s">
        <v>9</v>
      </c>
      <c r="G1485" s="32">
        <v>4910000</v>
      </c>
      <c r="H1485" s="39">
        <v>4910000</v>
      </c>
      <c r="I1485" s="19">
        <f t="shared" si="557"/>
        <v>0</v>
      </c>
    </row>
    <row r="1486" spans="1:9" s="20" customFormat="1">
      <c r="A1486" s="29" t="s">
        <v>416</v>
      </c>
      <c r="B1486" s="31" t="s">
        <v>798</v>
      </c>
      <c r="C1486" s="31" t="s">
        <v>79</v>
      </c>
      <c r="D1486" s="31" t="s">
        <v>458</v>
      </c>
      <c r="E1486" s="31" t="s">
        <v>764</v>
      </c>
      <c r="F1486" s="31" t="s">
        <v>9</v>
      </c>
      <c r="G1486" s="32">
        <v>6000000</v>
      </c>
      <c r="H1486" s="39">
        <v>6000000</v>
      </c>
      <c r="I1486" s="19">
        <f t="shared" si="557"/>
        <v>0</v>
      </c>
    </row>
    <row r="1487" spans="1:9" s="20" customFormat="1" ht="25.5">
      <c r="A1487" s="29" t="s">
        <v>28</v>
      </c>
      <c r="B1487" s="31" t="s">
        <v>798</v>
      </c>
      <c r="C1487" s="31" t="s">
        <v>79</v>
      </c>
      <c r="D1487" s="31" t="s">
        <v>458</v>
      </c>
      <c r="E1487" s="31" t="s">
        <v>764</v>
      </c>
      <c r="F1487" s="31" t="s">
        <v>29</v>
      </c>
      <c r="G1487" s="32">
        <f t="shared" ref="G1487" si="562">G1488</f>
        <v>10910000</v>
      </c>
      <c r="H1487" s="32">
        <v>10910000</v>
      </c>
      <c r="I1487" s="19">
        <f t="shared" si="557"/>
        <v>0</v>
      </c>
    </row>
    <row r="1488" spans="1:9" s="20" customFormat="1">
      <c r="A1488" s="33" t="s">
        <v>30</v>
      </c>
      <c r="B1488" s="31" t="s">
        <v>798</v>
      </c>
      <c r="C1488" s="31" t="s">
        <v>79</v>
      </c>
      <c r="D1488" s="31" t="s">
        <v>458</v>
      </c>
      <c r="E1488" s="31" t="s">
        <v>764</v>
      </c>
      <c r="F1488" s="31" t="s">
        <v>31</v>
      </c>
      <c r="G1488" s="32">
        <v>10910000</v>
      </c>
      <c r="H1488" s="32">
        <v>10910000</v>
      </c>
      <c r="I1488" s="19">
        <f t="shared" si="557"/>
        <v>0</v>
      </c>
    </row>
    <row r="1489" spans="1:9" s="64" customFormat="1">
      <c r="A1489" s="68" t="s">
        <v>765</v>
      </c>
      <c r="B1489" s="22" t="s">
        <v>798</v>
      </c>
      <c r="C1489" s="23" t="s">
        <v>91</v>
      </c>
      <c r="D1489" s="23" t="s">
        <v>7</v>
      </c>
      <c r="E1489" s="23" t="s">
        <v>8</v>
      </c>
      <c r="F1489" s="23" t="s">
        <v>9</v>
      </c>
      <c r="G1489" s="24">
        <f t="shared" ref="G1489" si="563">G1490+G1498</f>
        <v>31301900</v>
      </c>
      <c r="H1489" s="24">
        <v>31301900</v>
      </c>
      <c r="I1489" s="19">
        <f t="shared" si="557"/>
        <v>0</v>
      </c>
    </row>
    <row r="1490" spans="1:9" s="20" customFormat="1">
      <c r="A1490" s="69" t="s">
        <v>766</v>
      </c>
      <c r="B1490" s="26" t="s">
        <v>798</v>
      </c>
      <c r="C1490" s="27" t="s">
        <v>91</v>
      </c>
      <c r="D1490" s="27" t="s">
        <v>11</v>
      </c>
      <c r="E1490" s="27" t="s">
        <v>8</v>
      </c>
      <c r="F1490" s="27" t="s">
        <v>9</v>
      </c>
      <c r="G1490" s="28">
        <f t="shared" ref="G1490:G1494" si="564">G1491</f>
        <v>4040930</v>
      </c>
      <c r="H1490" s="28">
        <v>4040930</v>
      </c>
      <c r="I1490" s="19">
        <f t="shared" si="557"/>
        <v>0</v>
      </c>
    </row>
    <row r="1491" spans="1:9" s="20" customFormat="1" ht="38.25">
      <c r="A1491" s="33" t="s">
        <v>518</v>
      </c>
      <c r="B1491" s="38" t="s">
        <v>798</v>
      </c>
      <c r="C1491" s="38" t="s">
        <v>91</v>
      </c>
      <c r="D1491" s="38" t="s">
        <v>11</v>
      </c>
      <c r="E1491" s="38" t="s">
        <v>519</v>
      </c>
      <c r="F1491" s="38" t="s">
        <v>9</v>
      </c>
      <c r="G1491" s="71">
        <f t="shared" si="564"/>
        <v>4040930</v>
      </c>
      <c r="H1491" s="71">
        <v>4040930</v>
      </c>
      <c r="I1491" s="19">
        <f t="shared" si="557"/>
        <v>0</v>
      </c>
    </row>
    <row r="1492" spans="1:9" s="64" customFormat="1" ht="25.5">
      <c r="A1492" s="66" t="s">
        <v>767</v>
      </c>
      <c r="B1492" s="38" t="s">
        <v>798</v>
      </c>
      <c r="C1492" s="38" t="s">
        <v>91</v>
      </c>
      <c r="D1492" s="38" t="s">
        <v>11</v>
      </c>
      <c r="E1492" s="38" t="s">
        <v>768</v>
      </c>
      <c r="F1492" s="38" t="s">
        <v>9</v>
      </c>
      <c r="G1492" s="39">
        <f t="shared" si="564"/>
        <v>4040930</v>
      </c>
      <c r="H1492" s="39">
        <v>4040930</v>
      </c>
      <c r="I1492" s="19">
        <f t="shared" si="557"/>
        <v>0</v>
      </c>
    </row>
    <row r="1493" spans="1:9" s="20" customFormat="1" ht="38.25">
      <c r="A1493" s="36" t="s">
        <v>795</v>
      </c>
      <c r="B1493" s="38" t="s">
        <v>798</v>
      </c>
      <c r="C1493" s="38" t="s">
        <v>91</v>
      </c>
      <c r="D1493" s="38" t="s">
        <v>11</v>
      </c>
      <c r="E1493" s="38" t="s">
        <v>770</v>
      </c>
      <c r="F1493" s="38" t="s">
        <v>9</v>
      </c>
      <c r="G1493" s="39">
        <f t="shared" si="564"/>
        <v>4040930</v>
      </c>
      <c r="H1493" s="39">
        <v>4040930</v>
      </c>
      <c r="I1493" s="19">
        <f t="shared" si="557"/>
        <v>0</v>
      </c>
    </row>
    <row r="1494" spans="1:9" s="20" customFormat="1" ht="25.5">
      <c r="A1494" s="72" t="s">
        <v>771</v>
      </c>
      <c r="B1494" s="38" t="s">
        <v>798</v>
      </c>
      <c r="C1494" s="38" t="s">
        <v>91</v>
      </c>
      <c r="D1494" s="38" t="s">
        <v>11</v>
      </c>
      <c r="E1494" s="38" t="s">
        <v>772</v>
      </c>
      <c r="F1494" s="38" t="s">
        <v>9</v>
      </c>
      <c r="G1494" s="39">
        <f t="shared" si="564"/>
        <v>4040930</v>
      </c>
      <c r="H1494" s="39">
        <v>4040930</v>
      </c>
      <c r="I1494" s="19">
        <f t="shared" si="557"/>
        <v>0</v>
      </c>
    </row>
    <row r="1495" spans="1:9" s="20" customFormat="1" ht="25.5">
      <c r="A1495" s="29" t="s">
        <v>28</v>
      </c>
      <c r="B1495" s="38" t="s">
        <v>798</v>
      </c>
      <c r="C1495" s="38" t="s">
        <v>91</v>
      </c>
      <c r="D1495" s="38" t="s">
        <v>11</v>
      </c>
      <c r="E1495" s="38" t="s">
        <v>772</v>
      </c>
      <c r="F1495" s="38" t="s">
        <v>29</v>
      </c>
      <c r="G1495" s="39">
        <f t="shared" ref="G1495" si="565">G1497+G1496</f>
        <v>4040930</v>
      </c>
      <c r="H1495" s="39">
        <v>4040930</v>
      </c>
      <c r="I1495" s="19">
        <f t="shared" si="557"/>
        <v>0</v>
      </c>
    </row>
    <row r="1496" spans="1:9" s="20" customFormat="1" ht="25.5">
      <c r="A1496" s="36" t="s">
        <v>773</v>
      </c>
      <c r="B1496" s="38" t="s">
        <v>798</v>
      </c>
      <c r="C1496" s="38" t="s">
        <v>91</v>
      </c>
      <c r="D1496" s="38" t="s">
        <v>11</v>
      </c>
      <c r="E1496" s="38" t="s">
        <v>772</v>
      </c>
      <c r="F1496" s="38" t="s">
        <v>774</v>
      </c>
      <c r="G1496" s="32">
        <v>1548000</v>
      </c>
      <c r="H1496" s="32">
        <v>1548000</v>
      </c>
      <c r="I1496" s="19">
        <f t="shared" si="557"/>
        <v>0</v>
      </c>
    </row>
    <row r="1497" spans="1:9" s="20" customFormat="1">
      <c r="A1497" s="33" t="s">
        <v>30</v>
      </c>
      <c r="B1497" s="38" t="s">
        <v>798</v>
      </c>
      <c r="C1497" s="38" t="s">
        <v>91</v>
      </c>
      <c r="D1497" s="38" t="s">
        <v>11</v>
      </c>
      <c r="E1497" s="38" t="s">
        <v>772</v>
      </c>
      <c r="F1497" s="38" t="s">
        <v>31</v>
      </c>
      <c r="G1497" s="32">
        <v>2492930</v>
      </c>
      <c r="H1497" s="32">
        <v>2492930</v>
      </c>
      <c r="I1497" s="19">
        <f t="shared" si="557"/>
        <v>0</v>
      </c>
    </row>
    <row r="1498" spans="1:9" s="20" customFormat="1">
      <c r="A1498" s="25" t="s">
        <v>775</v>
      </c>
      <c r="B1498" s="26" t="s">
        <v>798</v>
      </c>
      <c r="C1498" s="27" t="s">
        <v>91</v>
      </c>
      <c r="D1498" s="27" t="s">
        <v>13</v>
      </c>
      <c r="E1498" s="27" t="s">
        <v>8</v>
      </c>
      <c r="F1498" s="27" t="s">
        <v>9</v>
      </c>
      <c r="G1498" s="28">
        <f t="shared" ref="G1498:G1500" si="566">G1499</f>
        <v>27260970</v>
      </c>
      <c r="H1498" s="28">
        <v>27260970</v>
      </c>
      <c r="I1498" s="19">
        <f t="shared" si="557"/>
        <v>0</v>
      </c>
    </row>
    <row r="1499" spans="1:9" s="20" customFormat="1" ht="38.25">
      <c r="A1499" s="33" t="s">
        <v>518</v>
      </c>
      <c r="B1499" s="38" t="s">
        <v>798</v>
      </c>
      <c r="C1499" s="38" t="s">
        <v>91</v>
      </c>
      <c r="D1499" s="38" t="s">
        <v>13</v>
      </c>
      <c r="E1499" s="38" t="s">
        <v>519</v>
      </c>
      <c r="F1499" s="38" t="s">
        <v>9</v>
      </c>
      <c r="G1499" s="39">
        <f t="shared" si="566"/>
        <v>27260970</v>
      </c>
      <c r="H1499" s="39">
        <v>27260970</v>
      </c>
      <c r="I1499" s="19">
        <f t="shared" si="557"/>
        <v>0</v>
      </c>
    </row>
    <row r="1500" spans="1:9" s="20" customFormat="1">
      <c r="A1500" s="29" t="s">
        <v>520</v>
      </c>
      <c r="B1500" s="38" t="s">
        <v>798</v>
      </c>
      <c r="C1500" s="38" t="s">
        <v>91</v>
      </c>
      <c r="D1500" s="38" t="s">
        <v>13</v>
      </c>
      <c r="E1500" s="38" t="s">
        <v>521</v>
      </c>
      <c r="F1500" s="38" t="s">
        <v>9</v>
      </c>
      <c r="G1500" s="39">
        <f t="shared" si="566"/>
        <v>27260970</v>
      </c>
      <c r="H1500" s="39">
        <v>27260970</v>
      </c>
      <c r="I1500" s="19">
        <f t="shared" si="557"/>
        <v>0</v>
      </c>
    </row>
    <row r="1501" spans="1:9" s="20" customFormat="1" ht="25.5">
      <c r="A1501" s="35" t="s">
        <v>522</v>
      </c>
      <c r="B1501" s="38" t="s">
        <v>798</v>
      </c>
      <c r="C1501" s="38" t="s">
        <v>91</v>
      </c>
      <c r="D1501" s="38" t="s">
        <v>13</v>
      </c>
      <c r="E1501" s="31" t="s">
        <v>523</v>
      </c>
      <c r="F1501" s="38" t="s">
        <v>9</v>
      </c>
      <c r="G1501" s="39">
        <f t="shared" ref="G1501" si="567">G1502+G1505</f>
        <v>27260970</v>
      </c>
      <c r="H1501" s="39">
        <v>27260970</v>
      </c>
      <c r="I1501" s="19">
        <f t="shared" si="557"/>
        <v>0</v>
      </c>
    </row>
    <row r="1502" spans="1:9" s="20" customFormat="1" ht="25.5">
      <c r="A1502" s="72" t="s">
        <v>524</v>
      </c>
      <c r="B1502" s="38" t="s">
        <v>798</v>
      </c>
      <c r="C1502" s="38" t="s">
        <v>91</v>
      </c>
      <c r="D1502" s="38" t="s">
        <v>13</v>
      </c>
      <c r="E1502" s="31" t="s">
        <v>525</v>
      </c>
      <c r="F1502" s="38" t="s">
        <v>9</v>
      </c>
      <c r="G1502" s="39">
        <f t="shared" ref="G1502:G1503" si="568">G1503</f>
        <v>23445680</v>
      </c>
      <c r="H1502" s="39">
        <v>23445680</v>
      </c>
      <c r="I1502" s="19">
        <f t="shared" si="557"/>
        <v>0</v>
      </c>
    </row>
    <row r="1503" spans="1:9" s="20" customFormat="1" ht="25.5">
      <c r="A1503" s="29" t="s">
        <v>28</v>
      </c>
      <c r="B1503" s="38" t="s">
        <v>798</v>
      </c>
      <c r="C1503" s="38" t="s">
        <v>91</v>
      </c>
      <c r="D1503" s="38" t="s">
        <v>13</v>
      </c>
      <c r="E1503" s="31" t="s">
        <v>525</v>
      </c>
      <c r="F1503" s="38" t="s">
        <v>29</v>
      </c>
      <c r="G1503" s="32">
        <f t="shared" si="568"/>
        <v>23445680</v>
      </c>
      <c r="H1503" s="32">
        <v>23445680</v>
      </c>
      <c r="I1503" s="19">
        <f t="shared" si="557"/>
        <v>0</v>
      </c>
    </row>
    <row r="1504" spans="1:9" s="20" customFormat="1">
      <c r="A1504" s="33" t="s">
        <v>30</v>
      </c>
      <c r="B1504" s="38" t="s">
        <v>798</v>
      </c>
      <c r="C1504" s="38" t="s">
        <v>91</v>
      </c>
      <c r="D1504" s="38" t="s">
        <v>13</v>
      </c>
      <c r="E1504" s="31" t="s">
        <v>525</v>
      </c>
      <c r="F1504" s="38" t="s">
        <v>31</v>
      </c>
      <c r="G1504" s="32">
        <v>23445680</v>
      </c>
      <c r="H1504" s="32">
        <v>23445680</v>
      </c>
      <c r="I1504" s="19">
        <f t="shared" si="557"/>
        <v>0</v>
      </c>
    </row>
    <row r="1505" spans="1:9" s="20" customFormat="1">
      <c r="A1505" s="33" t="s">
        <v>776</v>
      </c>
      <c r="B1505" s="38" t="s">
        <v>798</v>
      </c>
      <c r="C1505" s="38" t="s">
        <v>91</v>
      </c>
      <c r="D1505" s="38" t="s">
        <v>13</v>
      </c>
      <c r="E1505" s="38" t="s">
        <v>777</v>
      </c>
      <c r="F1505" s="38" t="s">
        <v>9</v>
      </c>
      <c r="G1505" s="39">
        <f t="shared" ref="G1505:G1506" si="569">G1506</f>
        <v>3815290</v>
      </c>
      <c r="H1505" s="39">
        <v>3815290</v>
      </c>
      <c r="I1505" s="19">
        <f t="shared" si="557"/>
        <v>0</v>
      </c>
    </row>
    <row r="1506" spans="1:9" s="20" customFormat="1" ht="25.5">
      <c r="A1506" s="29" t="s">
        <v>28</v>
      </c>
      <c r="B1506" s="38" t="s">
        <v>798</v>
      </c>
      <c r="C1506" s="38" t="s">
        <v>91</v>
      </c>
      <c r="D1506" s="38" t="s">
        <v>13</v>
      </c>
      <c r="E1506" s="38" t="s">
        <v>777</v>
      </c>
      <c r="F1506" s="38" t="s">
        <v>29</v>
      </c>
      <c r="G1506" s="32">
        <f t="shared" si="569"/>
        <v>3815290</v>
      </c>
      <c r="H1506" s="32">
        <v>3815290</v>
      </c>
      <c r="I1506" s="19">
        <f t="shared" si="557"/>
        <v>0</v>
      </c>
    </row>
    <row r="1507" spans="1:9" s="20" customFormat="1">
      <c r="A1507" s="33" t="s">
        <v>30</v>
      </c>
      <c r="B1507" s="38" t="s">
        <v>798</v>
      </c>
      <c r="C1507" s="38" t="s">
        <v>91</v>
      </c>
      <c r="D1507" s="38" t="s">
        <v>13</v>
      </c>
      <c r="E1507" s="38" t="s">
        <v>777</v>
      </c>
      <c r="F1507" s="38" t="s">
        <v>31</v>
      </c>
      <c r="G1507" s="32">
        <v>3815290</v>
      </c>
      <c r="H1507" s="32">
        <v>3815290</v>
      </c>
      <c r="I1507" s="19">
        <f t="shared" si="557"/>
        <v>0</v>
      </c>
    </row>
    <row r="1508" spans="1:9" s="20" customFormat="1">
      <c r="A1508" s="21" t="s">
        <v>551</v>
      </c>
      <c r="B1508" s="22" t="s">
        <v>798</v>
      </c>
      <c r="C1508" s="23" t="s">
        <v>242</v>
      </c>
      <c r="D1508" s="23" t="s">
        <v>7</v>
      </c>
      <c r="E1508" s="23" t="s">
        <v>8</v>
      </c>
      <c r="F1508" s="23" t="s">
        <v>9</v>
      </c>
      <c r="G1508" s="24">
        <f t="shared" ref="G1508:G1511" si="570">G1509</f>
        <v>2462500</v>
      </c>
      <c r="H1508" s="24">
        <v>2462500</v>
      </c>
      <c r="I1508" s="19">
        <f t="shared" si="557"/>
        <v>0</v>
      </c>
    </row>
    <row r="1509" spans="1:9" s="20" customFormat="1">
      <c r="A1509" s="25" t="s">
        <v>243</v>
      </c>
      <c r="B1509" s="26" t="s">
        <v>798</v>
      </c>
      <c r="C1509" s="27" t="s">
        <v>242</v>
      </c>
      <c r="D1509" s="27" t="s">
        <v>11</v>
      </c>
      <c r="E1509" s="27" t="s">
        <v>8</v>
      </c>
      <c r="F1509" s="27" t="s">
        <v>9</v>
      </c>
      <c r="G1509" s="28">
        <f t="shared" si="570"/>
        <v>2462500</v>
      </c>
      <c r="H1509" s="28">
        <v>2462500</v>
      </c>
      <c r="I1509" s="19">
        <f t="shared" si="557"/>
        <v>0</v>
      </c>
    </row>
    <row r="1510" spans="1:9" s="20" customFormat="1">
      <c r="A1510" s="29" t="s">
        <v>244</v>
      </c>
      <c r="B1510" s="31" t="s">
        <v>798</v>
      </c>
      <c r="C1510" s="31" t="s">
        <v>242</v>
      </c>
      <c r="D1510" s="31" t="s">
        <v>11</v>
      </c>
      <c r="E1510" s="31" t="s">
        <v>245</v>
      </c>
      <c r="F1510" s="31" t="s">
        <v>9</v>
      </c>
      <c r="G1510" s="32">
        <f t="shared" si="570"/>
        <v>2462500</v>
      </c>
      <c r="H1510" s="32">
        <v>2462500</v>
      </c>
      <c r="I1510" s="19">
        <f t="shared" si="557"/>
        <v>0</v>
      </c>
    </row>
    <row r="1511" spans="1:9" s="20" customFormat="1" ht="51">
      <c r="A1511" s="36" t="s">
        <v>807</v>
      </c>
      <c r="B1511" s="38" t="s">
        <v>798</v>
      </c>
      <c r="C1511" s="38" t="s">
        <v>242</v>
      </c>
      <c r="D1511" s="38" t="s">
        <v>11</v>
      </c>
      <c r="E1511" s="38" t="s">
        <v>247</v>
      </c>
      <c r="F1511" s="38" t="s">
        <v>9</v>
      </c>
      <c r="G1511" s="39">
        <f t="shared" si="570"/>
        <v>2462500</v>
      </c>
      <c r="H1511" s="39">
        <v>2462500</v>
      </c>
      <c r="I1511" s="19">
        <f t="shared" si="557"/>
        <v>0</v>
      </c>
    </row>
    <row r="1512" spans="1:9" s="20" customFormat="1" ht="63.75">
      <c r="A1512" s="66" t="s">
        <v>248</v>
      </c>
      <c r="B1512" s="38" t="s">
        <v>798</v>
      </c>
      <c r="C1512" s="38" t="s">
        <v>242</v>
      </c>
      <c r="D1512" s="38" t="s">
        <v>11</v>
      </c>
      <c r="E1512" s="38" t="s">
        <v>249</v>
      </c>
      <c r="F1512" s="38" t="s">
        <v>9</v>
      </c>
      <c r="G1512" s="39">
        <f t="shared" ref="G1512" si="571">G1513+G1516</f>
        <v>2462500</v>
      </c>
      <c r="H1512" s="39">
        <v>2462500</v>
      </c>
      <c r="I1512" s="19">
        <f t="shared" si="557"/>
        <v>0</v>
      </c>
    </row>
    <row r="1513" spans="1:9" s="20" customFormat="1" ht="25.5">
      <c r="A1513" s="36" t="s">
        <v>250</v>
      </c>
      <c r="B1513" s="38" t="s">
        <v>798</v>
      </c>
      <c r="C1513" s="38" t="s">
        <v>242</v>
      </c>
      <c r="D1513" s="38" t="s">
        <v>11</v>
      </c>
      <c r="E1513" s="38" t="s">
        <v>251</v>
      </c>
      <c r="F1513" s="38" t="s">
        <v>9</v>
      </c>
      <c r="G1513" s="39">
        <f t="shared" ref="G1513:G1514" si="572">G1514</f>
        <v>911500</v>
      </c>
      <c r="H1513" s="39">
        <v>911500</v>
      </c>
      <c r="I1513" s="19">
        <f t="shared" si="557"/>
        <v>0</v>
      </c>
    </row>
    <row r="1514" spans="1:9" s="20" customFormat="1" ht="25.5">
      <c r="A1514" s="29" t="s">
        <v>28</v>
      </c>
      <c r="B1514" s="38" t="s">
        <v>798</v>
      </c>
      <c r="C1514" s="38" t="s">
        <v>242</v>
      </c>
      <c r="D1514" s="38" t="s">
        <v>11</v>
      </c>
      <c r="E1514" s="38" t="s">
        <v>251</v>
      </c>
      <c r="F1514" s="38" t="s">
        <v>29</v>
      </c>
      <c r="G1514" s="32">
        <f t="shared" si="572"/>
        <v>911500</v>
      </c>
      <c r="H1514" s="32">
        <v>911500</v>
      </c>
      <c r="I1514" s="19">
        <f t="shared" si="557"/>
        <v>0</v>
      </c>
    </row>
    <row r="1515" spans="1:9" s="20" customFormat="1">
      <c r="A1515" s="33" t="s">
        <v>30</v>
      </c>
      <c r="B1515" s="38" t="s">
        <v>798</v>
      </c>
      <c r="C1515" s="38" t="s">
        <v>242</v>
      </c>
      <c r="D1515" s="38" t="s">
        <v>11</v>
      </c>
      <c r="E1515" s="38" t="s">
        <v>251</v>
      </c>
      <c r="F1515" s="38" t="s">
        <v>31</v>
      </c>
      <c r="G1515" s="32">
        <v>911500</v>
      </c>
      <c r="H1515" s="32">
        <v>911500</v>
      </c>
      <c r="I1515" s="19">
        <f t="shared" si="557"/>
        <v>0</v>
      </c>
    </row>
    <row r="1516" spans="1:9" s="20" customFormat="1" ht="25.5">
      <c r="A1516" s="33" t="s">
        <v>782</v>
      </c>
      <c r="B1516" s="38" t="s">
        <v>798</v>
      </c>
      <c r="C1516" s="38" t="s">
        <v>242</v>
      </c>
      <c r="D1516" s="38" t="s">
        <v>11</v>
      </c>
      <c r="E1516" s="38" t="s">
        <v>783</v>
      </c>
      <c r="F1516" s="38" t="s">
        <v>9</v>
      </c>
      <c r="G1516" s="73">
        <f t="shared" ref="G1516:G1517" si="573">G1517</f>
        <v>1551000</v>
      </c>
      <c r="H1516" s="73">
        <v>1551000</v>
      </c>
      <c r="I1516" s="19">
        <f t="shared" si="557"/>
        <v>0</v>
      </c>
    </row>
    <row r="1517" spans="1:9" s="20" customFormat="1" ht="25.5">
      <c r="A1517" s="29" t="s">
        <v>28</v>
      </c>
      <c r="B1517" s="38" t="s">
        <v>798</v>
      </c>
      <c r="C1517" s="38" t="s">
        <v>242</v>
      </c>
      <c r="D1517" s="38" t="s">
        <v>11</v>
      </c>
      <c r="E1517" s="38" t="s">
        <v>783</v>
      </c>
      <c r="F1517" s="38" t="s">
        <v>29</v>
      </c>
      <c r="G1517" s="32">
        <f t="shared" si="573"/>
        <v>1551000</v>
      </c>
      <c r="H1517" s="32">
        <v>1551000</v>
      </c>
      <c r="I1517" s="19">
        <f t="shared" si="557"/>
        <v>0</v>
      </c>
    </row>
    <row r="1518" spans="1:9" s="20" customFormat="1">
      <c r="A1518" s="33" t="s">
        <v>30</v>
      </c>
      <c r="B1518" s="38" t="s">
        <v>798</v>
      </c>
      <c r="C1518" s="38" t="s">
        <v>242</v>
      </c>
      <c r="D1518" s="38" t="s">
        <v>11</v>
      </c>
      <c r="E1518" s="38" t="s">
        <v>783</v>
      </c>
      <c r="F1518" s="38" t="s">
        <v>31</v>
      </c>
      <c r="G1518" s="32">
        <v>1551000</v>
      </c>
      <c r="H1518" s="32">
        <v>1551000</v>
      </c>
      <c r="I1518" s="19">
        <f t="shared" si="557"/>
        <v>0</v>
      </c>
    </row>
    <row r="1519" spans="1:9" s="20" customFormat="1">
      <c r="A1519" s="29"/>
      <c r="B1519" s="38"/>
      <c r="C1519" s="38"/>
      <c r="D1519" s="38"/>
      <c r="E1519" s="38"/>
      <c r="F1519" s="38"/>
      <c r="G1519" s="32"/>
      <c r="H1519" s="32"/>
      <c r="I1519" s="19">
        <f t="shared" si="557"/>
        <v>0</v>
      </c>
    </row>
    <row r="1520" spans="1:9" s="20" customFormat="1">
      <c r="A1520" s="16" t="s">
        <v>808</v>
      </c>
      <c r="B1520" s="17" t="s">
        <v>402</v>
      </c>
      <c r="C1520" s="18" t="s">
        <v>7</v>
      </c>
      <c r="D1520" s="18" t="s">
        <v>7</v>
      </c>
      <c r="E1520" s="18" t="s">
        <v>8</v>
      </c>
      <c r="F1520" s="18" t="s">
        <v>9</v>
      </c>
      <c r="G1520" s="74">
        <f>G1521+G1540+G1617+G1704+G1696</f>
        <v>717913273</v>
      </c>
      <c r="H1520" s="74">
        <v>717913273</v>
      </c>
      <c r="I1520" s="19">
        <f t="shared" si="557"/>
        <v>0</v>
      </c>
    </row>
    <row r="1521" spans="1:9" s="20" customFormat="1">
      <c r="A1521" s="21" t="s">
        <v>10</v>
      </c>
      <c r="B1521" s="22" t="s">
        <v>402</v>
      </c>
      <c r="C1521" s="23" t="s">
        <v>11</v>
      </c>
      <c r="D1521" s="23" t="s">
        <v>7</v>
      </c>
      <c r="E1521" s="23" t="s">
        <v>8</v>
      </c>
      <c r="F1521" s="23" t="s">
        <v>9</v>
      </c>
      <c r="G1521" s="24">
        <f t="shared" ref="G1521:G1536" si="574">G1522</f>
        <v>925660</v>
      </c>
      <c r="H1521" s="24">
        <v>925660</v>
      </c>
      <c r="I1521" s="19">
        <f t="shared" si="557"/>
        <v>0</v>
      </c>
    </row>
    <row r="1522" spans="1:9" s="20" customFormat="1">
      <c r="A1522" s="25" t="s">
        <v>50</v>
      </c>
      <c r="B1522" s="26" t="s">
        <v>402</v>
      </c>
      <c r="C1522" s="27" t="s">
        <v>11</v>
      </c>
      <c r="D1522" s="27" t="s">
        <v>51</v>
      </c>
      <c r="E1522" s="27" t="s">
        <v>8</v>
      </c>
      <c r="F1522" s="27" t="s">
        <v>9</v>
      </c>
      <c r="G1522" s="28">
        <f t="shared" ref="G1522" si="575">G1535+G1523+G1529</f>
        <v>925660</v>
      </c>
      <c r="H1522" s="28">
        <v>925660</v>
      </c>
      <c r="I1522" s="19">
        <f t="shared" si="557"/>
        <v>0</v>
      </c>
    </row>
    <row r="1523" spans="1:9" s="20" customFormat="1" ht="38.25">
      <c r="A1523" s="29" t="s">
        <v>261</v>
      </c>
      <c r="B1523" s="30" t="s">
        <v>402</v>
      </c>
      <c r="C1523" s="31" t="s">
        <v>11</v>
      </c>
      <c r="D1523" s="31" t="s">
        <v>51</v>
      </c>
      <c r="E1523" s="63" t="s">
        <v>262</v>
      </c>
      <c r="F1523" s="31" t="s">
        <v>9</v>
      </c>
      <c r="G1523" s="32">
        <f t="shared" ref="G1523:G1527" si="576">G1524</f>
        <v>71660</v>
      </c>
      <c r="H1523" s="32">
        <v>71660</v>
      </c>
      <c r="I1523" s="19">
        <f t="shared" si="557"/>
        <v>0</v>
      </c>
    </row>
    <row r="1524" spans="1:9" s="20" customFormat="1" ht="51">
      <c r="A1524" s="29" t="s">
        <v>263</v>
      </c>
      <c r="B1524" s="30" t="s">
        <v>402</v>
      </c>
      <c r="C1524" s="31" t="s">
        <v>11</v>
      </c>
      <c r="D1524" s="31" t="s">
        <v>51</v>
      </c>
      <c r="E1524" s="63" t="s">
        <v>264</v>
      </c>
      <c r="F1524" s="31" t="s">
        <v>9</v>
      </c>
      <c r="G1524" s="32">
        <f t="shared" si="576"/>
        <v>71660</v>
      </c>
      <c r="H1524" s="32">
        <v>71660</v>
      </c>
      <c r="I1524" s="19">
        <f t="shared" si="557"/>
        <v>0</v>
      </c>
    </row>
    <row r="1525" spans="1:9" s="20" customFormat="1" ht="38.25">
      <c r="A1525" s="29" t="s">
        <v>265</v>
      </c>
      <c r="B1525" s="30" t="s">
        <v>402</v>
      </c>
      <c r="C1525" s="31" t="s">
        <v>11</v>
      </c>
      <c r="D1525" s="31" t="s">
        <v>51</v>
      </c>
      <c r="E1525" s="63" t="s">
        <v>266</v>
      </c>
      <c r="F1525" s="31" t="s">
        <v>9</v>
      </c>
      <c r="G1525" s="32">
        <f t="shared" si="576"/>
        <v>71660</v>
      </c>
      <c r="H1525" s="32">
        <v>71660</v>
      </c>
      <c r="I1525" s="19">
        <f t="shared" si="557"/>
        <v>0</v>
      </c>
    </row>
    <row r="1526" spans="1:9" s="20" customFormat="1" ht="25.5">
      <c r="A1526" s="29" t="s">
        <v>271</v>
      </c>
      <c r="B1526" s="30" t="s">
        <v>402</v>
      </c>
      <c r="C1526" s="31" t="s">
        <v>11</v>
      </c>
      <c r="D1526" s="31" t="s">
        <v>51</v>
      </c>
      <c r="E1526" s="63" t="s">
        <v>272</v>
      </c>
      <c r="F1526" s="31" t="s">
        <v>9</v>
      </c>
      <c r="G1526" s="32">
        <f t="shared" si="576"/>
        <v>71660</v>
      </c>
      <c r="H1526" s="32">
        <v>71660</v>
      </c>
      <c r="I1526" s="19">
        <f t="shared" si="557"/>
        <v>0</v>
      </c>
    </row>
    <row r="1527" spans="1:9" s="20" customFormat="1" ht="25.5">
      <c r="A1527" s="29" t="s">
        <v>28</v>
      </c>
      <c r="B1527" s="30" t="s">
        <v>402</v>
      </c>
      <c r="C1527" s="31" t="s">
        <v>11</v>
      </c>
      <c r="D1527" s="31" t="s">
        <v>51</v>
      </c>
      <c r="E1527" s="63" t="s">
        <v>272</v>
      </c>
      <c r="F1527" s="31" t="s">
        <v>29</v>
      </c>
      <c r="G1527" s="32">
        <f t="shared" si="576"/>
        <v>71660</v>
      </c>
      <c r="H1527" s="32">
        <v>71660</v>
      </c>
      <c r="I1527" s="19">
        <f t="shared" si="557"/>
        <v>0</v>
      </c>
    </row>
    <row r="1528" spans="1:9" s="20" customFormat="1">
      <c r="A1528" s="75" t="s">
        <v>30</v>
      </c>
      <c r="B1528" s="30" t="s">
        <v>402</v>
      </c>
      <c r="C1528" s="31" t="s">
        <v>11</v>
      </c>
      <c r="D1528" s="31" t="s">
        <v>51</v>
      </c>
      <c r="E1528" s="63" t="s">
        <v>272</v>
      </c>
      <c r="F1528" s="31" t="s">
        <v>31</v>
      </c>
      <c r="G1528" s="32">
        <v>71660</v>
      </c>
      <c r="H1528" s="32">
        <v>71660</v>
      </c>
      <c r="I1528" s="19">
        <f t="shared" si="557"/>
        <v>0</v>
      </c>
    </row>
    <row r="1529" spans="1:9" s="20" customFormat="1" ht="38.25">
      <c r="A1529" s="29" t="s">
        <v>146</v>
      </c>
      <c r="B1529" s="30" t="s">
        <v>402</v>
      </c>
      <c r="C1529" s="31" t="s">
        <v>11</v>
      </c>
      <c r="D1529" s="31" t="s">
        <v>51</v>
      </c>
      <c r="E1529" s="63" t="s">
        <v>147</v>
      </c>
      <c r="F1529" s="31" t="s">
        <v>9</v>
      </c>
      <c r="G1529" s="32">
        <f t="shared" ref="G1529:G1533" si="577">G1530</f>
        <v>354000</v>
      </c>
      <c r="H1529" s="32">
        <v>354000</v>
      </c>
      <c r="I1529" s="19">
        <f t="shared" si="557"/>
        <v>0</v>
      </c>
    </row>
    <row r="1530" spans="1:9" s="20" customFormat="1" ht="38.25">
      <c r="A1530" s="29" t="s">
        <v>148</v>
      </c>
      <c r="B1530" s="30" t="s">
        <v>402</v>
      </c>
      <c r="C1530" s="31" t="s">
        <v>11</v>
      </c>
      <c r="D1530" s="31" t="s">
        <v>51</v>
      </c>
      <c r="E1530" s="63" t="s">
        <v>149</v>
      </c>
      <c r="F1530" s="31" t="s">
        <v>9</v>
      </c>
      <c r="G1530" s="32">
        <f t="shared" si="577"/>
        <v>354000</v>
      </c>
      <c r="H1530" s="32">
        <v>354000</v>
      </c>
      <c r="I1530" s="19">
        <f t="shared" si="557"/>
        <v>0</v>
      </c>
    </row>
    <row r="1531" spans="1:9" s="20" customFormat="1" ht="51">
      <c r="A1531" s="29" t="s">
        <v>277</v>
      </c>
      <c r="B1531" s="30" t="s">
        <v>402</v>
      </c>
      <c r="C1531" s="31" t="s">
        <v>11</v>
      </c>
      <c r="D1531" s="31" t="s">
        <v>51</v>
      </c>
      <c r="E1531" s="63" t="s">
        <v>278</v>
      </c>
      <c r="F1531" s="31" t="s">
        <v>9</v>
      </c>
      <c r="G1531" s="32">
        <f t="shared" si="577"/>
        <v>354000</v>
      </c>
      <c r="H1531" s="32">
        <v>354000</v>
      </c>
      <c r="I1531" s="19">
        <f t="shared" si="557"/>
        <v>0</v>
      </c>
    </row>
    <row r="1532" spans="1:9" s="20" customFormat="1" ht="25.5">
      <c r="A1532" s="29" t="s">
        <v>152</v>
      </c>
      <c r="B1532" s="30" t="s">
        <v>402</v>
      </c>
      <c r="C1532" s="31" t="s">
        <v>11</v>
      </c>
      <c r="D1532" s="31" t="s">
        <v>51</v>
      </c>
      <c r="E1532" s="63" t="s">
        <v>279</v>
      </c>
      <c r="F1532" s="31" t="s">
        <v>9</v>
      </c>
      <c r="G1532" s="32">
        <f t="shared" si="577"/>
        <v>354000</v>
      </c>
      <c r="H1532" s="32">
        <v>354000</v>
      </c>
      <c r="I1532" s="19">
        <f t="shared" si="557"/>
        <v>0</v>
      </c>
    </row>
    <row r="1533" spans="1:9" s="20" customFormat="1" ht="25.5">
      <c r="A1533" s="29" t="s">
        <v>28</v>
      </c>
      <c r="B1533" s="30" t="s">
        <v>402</v>
      </c>
      <c r="C1533" s="31" t="s">
        <v>11</v>
      </c>
      <c r="D1533" s="31" t="s">
        <v>51</v>
      </c>
      <c r="E1533" s="63" t="s">
        <v>279</v>
      </c>
      <c r="F1533" s="31" t="s">
        <v>29</v>
      </c>
      <c r="G1533" s="32">
        <f t="shared" si="577"/>
        <v>354000</v>
      </c>
      <c r="H1533" s="32">
        <v>354000</v>
      </c>
      <c r="I1533" s="19">
        <f t="shared" si="557"/>
        <v>0</v>
      </c>
    </row>
    <row r="1534" spans="1:9" s="20" customFormat="1">
      <c r="A1534" s="75" t="s">
        <v>30</v>
      </c>
      <c r="B1534" s="30" t="s">
        <v>402</v>
      </c>
      <c r="C1534" s="31" t="s">
        <v>11</v>
      </c>
      <c r="D1534" s="31" t="s">
        <v>51</v>
      </c>
      <c r="E1534" s="63" t="s">
        <v>279</v>
      </c>
      <c r="F1534" s="31" t="s">
        <v>31</v>
      </c>
      <c r="G1534" s="32">
        <v>354000</v>
      </c>
      <c r="H1534" s="32">
        <v>354000</v>
      </c>
      <c r="I1534" s="19">
        <f t="shared" si="557"/>
        <v>0</v>
      </c>
    </row>
    <row r="1535" spans="1:9" s="20" customFormat="1" ht="25.5">
      <c r="A1535" s="29" t="s">
        <v>809</v>
      </c>
      <c r="B1535" s="31" t="s">
        <v>402</v>
      </c>
      <c r="C1535" s="31" t="s">
        <v>11</v>
      </c>
      <c r="D1535" s="31" t="s">
        <v>51</v>
      </c>
      <c r="E1535" s="31" t="s">
        <v>810</v>
      </c>
      <c r="F1535" s="31" t="s">
        <v>9</v>
      </c>
      <c r="G1535" s="32">
        <f t="shared" si="574"/>
        <v>500000</v>
      </c>
      <c r="H1535" s="32">
        <v>500000</v>
      </c>
      <c r="I1535" s="19">
        <f t="shared" ref="I1535:I1598" si="578">G1535-H1535</f>
        <v>0</v>
      </c>
    </row>
    <row r="1536" spans="1:9" s="20" customFormat="1" ht="25.5">
      <c r="A1536" s="29" t="s">
        <v>811</v>
      </c>
      <c r="B1536" s="31" t="s">
        <v>402</v>
      </c>
      <c r="C1536" s="31" t="s">
        <v>11</v>
      </c>
      <c r="D1536" s="31" t="s">
        <v>51</v>
      </c>
      <c r="E1536" s="31" t="s">
        <v>812</v>
      </c>
      <c r="F1536" s="31" t="s">
        <v>9</v>
      </c>
      <c r="G1536" s="32">
        <f t="shared" si="574"/>
        <v>500000</v>
      </c>
      <c r="H1536" s="32">
        <v>500000</v>
      </c>
      <c r="I1536" s="19">
        <f t="shared" si="578"/>
        <v>0</v>
      </c>
    </row>
    <row r="1537" spans="1:9" s="20" customFormat="1" ht="25.5">
      <c r="A1537" s="29" t="s">
        <v>193</v>
      </c>
      <c r="B1537" s="31" t="s">
        <v>402</v>
      </c>
      <c r="C1537" s="31" t="s">
        <v>11</v>
      </c>
      <c r="D1537" s="31" t="s">
        <v>51</v>
      </c>
      <c r="E1537" s="31" t="s">
        <v>813</v>
      </c>
      <c r="F1537" s="31" t="s">
        <v>9</v>
      </c>
      <c r="G1537" s="32">
        <f t="shared" ref="G1537:G1538" si="579">G1538</f>
        <v>500000</v>
      </c>
      <c r="H1537" s="32">
        <v>500000</v>
      </c>
      <c r="I1537" s="19">
        <f t="shared" si="578"/>
        <v>0</v>
      </c>
    </row>
    <row r="1538" spans="1:9" s="20" customFormat="1">
      <c r="A1538" s="29" t="s">
        <v>195</v>
      </c>
      <c r="B1538" s="31" t="s">
        <v>402</v>
      </c>
      <c r="C1538" s="31" t="s">
        <v>11</v>
      </c>
      <c r="D1538" s="31" t="s">
        <v>51</v>
      </c>
      <c r="E1538" s="31" t="s">
        <v>813</v>
      </c>
      <c r="F1538" s="31" t="s">
        <v>196</v>
      </c>
      <c r="G1538" s="32">
        <f t="shared" si="579"/>
        <v>500000</v>
      </c>
      <c r="H1538" s="32">
        <v>500000</v>
      </c>
      <c r="I1538" s="19">
        <f t="shared" si="578"/>
        <v>0</v>
      </c>
    </row>
    <row r="1539" spans="1:9" s="20" customFormat="1" ht="25.5">
      <c r="A1539" s="75" t="s">
        <v>197</v>
      </c>
      <c r="B1539" s="31" t="s">
        <v>402</v>
      </c>
      <c r="C1539" s="31" t="s">
        <v>11</v>
      </c>
      <c r="D1539" s="31" t="s">
        <v>51</v>
      </c>
      <c r="E1539" s="31" t="s">
        <v>813</v>
      </c>
      <c r="F1539" s="31" t="s">
        <v>198</v>
      </c>
      <c r="G1539" s="32">
        <v>500000</v>
      </c>
      <c r="H1539" s="32">
        <v>500000</v>
      </c>
      <c r="I1539" s="19">
        <f t="shared" si="578"/>
        <v>0</v>
      </c>
    </row>
    <row r="1540" spans="1:9" s="20" customFormat="1">
      <c r="A1540" s="21" t="s">
        <v>201</v>
      </c>
      <c r="B1540" s="22" t="s">
        <v>402</v>
      </c>
      <c r="C1540" s="23" t="s">
        <v>79</v>
      </c>
      <c r="D1540" s="23" t="s">
        <v>7</v>
      </c>
      <c r="E1540" s="23" t="s">
        <v>8</v>
      </c>
      <c r="F1540" s="23" t="s">
        <v>9</v>
      </c>
      <c r="G1540" s="24">
        <f t="shared" ref="G1540" si="580">G1541+G1549+G1572</f>
        <v>377809273</v>
      </c>
      <c r="H1540" s="24">
        <v>377809273</v>
      </c>
      <c r="I1540" s="19">
        <f t="shared" si="578"/>
        <v>0</v>
      </c>
    </row>
    <row r="1541" spans="1:9" s="20" customFormat="1">
      <c r="A1541" s="25" t="s">
        <v>814</v>
      </c>
      <c r="B1541" s="26" t="s">
        <v>402</v>
      </c>
      <c r="C1541" s="27" t="s">
        <v>79</v>
      </c>
      <c r="D1541" s="27" t="s">
        <v>233</v>
      </c>
      <c r="E1541" s="27" t="s">
        <v>8</v>
      </c>
      <c r="F1541" s="27" t="s">
        <v>9</v>
      </c>
      <c r="G1541" s="28">
        <f t="shared" ref="G1541:G1545" si="581">G1542</f>
        <v>17098070</v>
      </c>
      <c r="H1541" s="28">
        <v>17098070</v>
      </c>
      <c r="I1541" s="19">
        <f t="shared" si="578"/>
        <v>0</v>
      </c>
    </row>
    <row r="1542" spans="1:9" s="20" customFormat="1" ht="38.25">
      <c r="A1542" s="33" t="s">
        <v>518</v>
      </c>
      <c r="B1542" s="31" t="s">
        <v>402</v>
      </c>
      <c r="C1542" s="31" t="s">
        <v>79</v>
      </c>
      <c r="D1542" s="31" t="s">
        <v>233</v>
      </c>
      <c r="E1542" s="31" t="s">
        <v>519</v>
      </c>
      <c r="F1542" s="31" t="s">
        <v>9</v>
      </c>
      <c r="G1542" s="32">
        <f t="shared" si="581"/>
        <v>17098070</v>
      </c>
      <c r="H1542" s="32">
        <v>17098070</v>
      </c>
      <c r="I1542" s="19">
        <f t="shared" si="578"/>
        <v>0</v>
      </c>
    </row>
    <row r="1543" spans="1:9" s="20" customFormat="1">
      <c r="A1543" s="29" t="s">
        <v>520</v>
      </c>
      <c r="B1543" s="31" t="s">
        <v>402</v>
      </c>
      <c r="C1543" s="31" t="s">
        <v>79</v>
      </c>
      <c r="D1543" s="31" t="s">
        <v>233</v>
      </c>
      <c r="E1543" s="31" t="s">
        <v>521</v>
      </c>
      <c r="F1543" s="31" t="s">
        <v>9</v>
      </c>
      <c r="G1543" s="32">
        <f t="shared" si="581"/>
        <v>17098070</v>
      </c>
      <c r="H1543" s="32">
        <v>17098070</v>
      </c>
      <c r="I1543" s="19">
        <f t="shared" si="578"/>
        <v>0</v>
      </c>
    </row>
    <row r="1544" spans="1:9" s="20" customFormat="1" ht="38.25">
      <c r="A1544" s="29" t="s">
        <v>815</v>
      </c>
      <c r="B1544" s="31" t="s">
        <v>402</v>
      </c>
      <c r="C1544" s="31" t="s">
        <v>79</v>
      </c>
      <c r="D1544" s="31" t="s">
        <v>233</v>
      </c>
      <c r="E1544" s="31" t="s">
        <v>816</v>
      </c>
      <c r="F1544" s="31" t="s">
        <v>9</v>
      </c>
      <c r="G1544" s="32">
        <f t="shared" si="581"/>
        <v>17098070</v>
      </c>
      <c r="H1544" s="32">
        <v>17098070</v>
      </c>
      <c r="I1544" s="19">
        <f t="shared" si="578"/>
        <v>0</v>
      </c>
    </row>
    <row r="1545" spans="1:9" s="20" customFormat="1" ht="25.5">
      <c r="A1545" s="29" t="s">
        <v>136</v>
      </c>
      <c r="B1545" s="31" t="s">
        <v>402</v>
      </c>
      <c r="C1545" s="31" t="s">
        <v>79</v>
      </c>
      <c r="D1545" s="31" t="s">
        <v>233</v>
      </c>
      <c r="E1545" s="31" t="s">
        <v>817</v>
      </c>
      <c r="F1545" s="31" t="s">
        <v>9</v>
      </c>
      <c r="G1545" s="32">
        <f t="shared" si="581"/>
        <v>17098070</v>
      </c>
      <c r="H1545" s="32">
        <v>17098070</v>
      </c>
      <c r="I1545" s="19">
        <f t="shared" si="578"/>
        <v>0</v>
      </c>
    </row>
    <row r="1546" spans="1:9" s="20" customFormat="1">
      <c r="A1546" s="29" t="s">
        <v>395</v>
      </c>
      <c r="B1546" s="31" t="s">
        <v>402</v>
      </c>
      <c r="C1546" s="31" t="s">
        <v>79</v>
      </c>
      <c r="D1546" s="31" t="s">
        <v>233</v>
      </c>
      <c r="E1546" s="31" t="s">
        <v>817</v>
      </c>
      <c r="F1546" s="31" t="s">
        <v>396</v>
      </c>
      <c r="G1546" s="32">
        <f t="shared" ref="G1546" si="582">SUM(G1547:G1548)</f>
        <v>17098070</v>
      </c>
      <c r="H1546" s="32">
        <v>17098070</v>
      </c>
      <c r="I1546" s="19">
        <f t="shared" si="578"/>
        <v>0</v>
      </c>
    </row>
    <row r="1547" spans="1:9" s="20" customFormat="1" ht="38.25">
      <c r="A1547" s="29" t="s">
        <v>397</v>
      </c>
      <c r="B1547" s="31" t="s">
        <v>402</v>
      </c>
      <c r="C1547" s="31" t="s">
        <v>79</v>
      </c>
      <c r="D1547" s="31" t="s">
        <v>233</v>
      </c>
      <c r="E1547" s="31" t="s">
        <v>817</v>
      </c>
      <c r="F1547" s="31" t="s">
        <v>398</v>
      </c>
      <c r="G1547" s="32">
        <v>16548070</v>
      </c>
      <c r="H1547" s="32">
        <v>16548070</v>
      </c>
      <c r="I1547" s="19">
        <f t="shared" si="578"/>
        <v>0</v>
      </c>
    </row>
    <row r="1548" spans="1:9" s="20" customFormat="1">
      <c r="A1548" s="29" t="s">
        <v>399</v>
      </c>
      <c r="B1548" s="31" t="s">
        <v>402</v>
      </c>
      <c r="C1548" s="31" t="s">
        <v>79</v>
      </c>
      <c r="D1548" s="31" t="s">
        <v>233</v>
      </c>
      <c r="E1548" s="31" t="s">
        <v>817</v>
      </c>
      <c r="F1548" s="31" t="s">
        <v>400</v>
      </c>
      <c r="G1548" s="32">
        <v>550000</v>
      </c>
      <c r="H1548" s="32">
        <v>550000</v>
      </c>
      <c r="I1548" s="19">
        <f t="shared" si="578"/>
        <v>0</v>
      </c>
    </row>
    <row r="1549" spans="1:9" s="20" customFormat="1">
      <c r="A1549" s="25" t="s">
        <v>818</v>
      </c>
      <c r="B1549" s="26" t="s">
        <v>402</v>
      </c>
      <c r="C1549" s="27" t="s">
        <v>79</v>
      </c>
      <c r="D1549" s="27" t="s">
        <v>242</v>
      </c>
      <c r="E1549" s="27" t="s">
        <v>8</v>
      </c>
      <c r="F1549" s="27" t="s">
        <v>9</v>
      </c>
      <c r="G1549" s="28">
        <f t="shared" ref="G1549" si="583">G1550+G1567</f>
        <v>62965889.350000001</v>
      </c>
      <c r="H1549" s="28">
        <v>62965889.350000001</v>
      </c>
      <c r="I1549" s="19">
        <f t="shared" si="578"/>
        <v>0</v>
      </c>
    </row>
    <row r="1550" spans="1:9" s="20" customFormat="1" ht="38.25">
      <c r="A1550" s="33" t="s">
        <v>518</v>
      </c>
      <c r="B1550" s="31" t="s">
        <v>402</v>
      </c>
      <c r="C1550" s="31" t="s">
        <v>79</v>
      </c>
      <c r="D1550" s="31" t="s">
        <v>242</v>
      </c>
      <c r="E1550" s="31" t="s">
        <v>519</v>
      </c>
      <c r="F1550" s="31" t="s">
        <v>9</v>
      </c>
      <c r="G1550" s="32">
        <f t="shared" ref="G1550:G1551" si="584">G1551</f>
        <v>62965877.350000001</v>
      </c>
      <c r="H1550" s="32">
        <v>62965877.350000001</v>
      </c>
      <c r="I1550" s="19">
        <f t="shared" si="578"/>
        <v>0</v>
      </c>
    </row>
    <row r="1551" spans="1:9" s="20" customFormat="1" ht="38.25">
      <c r="A1551" s="36" t="s">
        <v>751</v>
      </c>
      <c r="B1551" s="31" t="s">
        <v>402</v>
      </c>
      <c r="C1551" s="31" t="s">
        <v>79</v>
      </c>
      <c r="D1551" s="31" t="s">
        <v>242</v>
      </c>
      <c r="E1551" s="31" t="s">
        <v>752</v>
      </c>
      <c r="F1551" s="31" t="s">
        <v>9</v>
      </c>
      <c r="G1551" s="32">
        <f t="shared" si="584"/>
        <v>62965877.350000001</v>
      </c>
      <c r="H1551" s="32">
        <v>62965877.350000001</v>
      </c>
      <c r="I1551" s="19">
        <f t="shared" si="578"/>
        <v>0</v>
      </c>
    </row>
    <row r="1552" spans="1:9" s="20" customFormat="1" ht="38.25">
      <c r="A1552" s="42" t="s">
        <v>819</v>
      </c>
      <c r="B1552" s="31" t="s">
        <v>402</v>
      </c>
      <c r="C1552" s="31" t="s">
        <v>79</v>
      </c>
      <c r="D1552" s="31" t="s">
        <v>242</v>
      </c>
      <c r="E1552" s="31" t="s">
        <v>820</v>
      </c>
      <c r="F1552" s="31" t="s">
        <v>9</v>
      </c>
      <c r="G1552" s="32">
        <f t="shared" ref="G1552" si="585">G1553+G1559+G1562+G1556</f>
        <v>62965877.350000001</v>
      </c>
      <c r="H1552" s="32">
        <v>62965877.350000001</v>
      </c>
      <c r="I1552" s="19">
        <f t="shared" si="578"/>
        <v>0</v>
      </c>
    </row>
    <row r="1553" spans="1:9" s="20" customFormat="1" ht="25.5">
      <c r="A1553" s="42" t="s">
        <v>136</v>
      </c>
      <c r="B1553" s="31" t="s">
        <v>402</v>
      </c>
      <c r="C1553" s="31" t="s">
        <v>79</v>
      </c>
      <c r="D1553" s="31" t="s">
        <v>242</v>
      </c>
      <c r="E1553" s="31" t="s">
        <v>821</v>
      </c>
      <c r="F1553" s="31" t="s">
        <v>9</v>
      </c>
      <c r="G1553" s="32">
        <f t="shared" ref="G1553:G1554" si="586">G1554</f>
        <v>4165160</v>
      </c>
      <c r="H1553" s="32">
        <v>4165160</v>
      </c>
      <c r="I1553" s="19">
        <f t="shared" si="578"/>
        <v>0</v>
      </c>
    </row>
    <row r="1554" spans="1:9" s="20" customFormat="1">
      <c r="A1554" s="29" t="s">
        <v>395</v>
      </c>
      <c r="B1554" s="31" t="s">
        <v>402</v>
      </c>
      <c r="C1554" s="31" t="s">
        <v>79</v>
      </c>
      <c r="D1554" s="31" t="s">
        <v>242</v>
      </c>
      <c r="E1554" s="31" t="s">
        <v>821</v>
      </c>
      <c r="F1554" s="31" t="s">
        <v>396</v>
      </c>
      <c r="G1554" s="32">
        <f t="shared" si="586"/>
        <v>4165160</v>
      </c>
      <c r="H1554" s="32">
        <v>4165160</v>
      </c>
      <c r="I1554" s="19">
        <f t="shared" si="578"/>
        <v>0</v>
      </c>
    </row>
    <row r="1555" spans="1:9" s="20" customFormat="1" ht="38.25">
      <c r="A1555" s="33" t="s">
        <v>397</v>
      </c>
      <c r="B1555" s="31" t="s">
        <v>402</v>
      </c>
      <c r="C1555" s="31" t="s">
        <v>79</v>
      </c>
      <c r="D1555" s="31" t="s">
        <v>242</v>
      </c>
      <c r="E1555" s="31" t="s">
        <v>821</v>
      </c>
      <c r="F1555" s="31" t="s">
        <v>398</v>
      </c>
      <c r="G1555" s="32">
        <v>4165160</v>
      </c>
      <c r="H1555" s="32">
        <v>4165160</v>
      </c>
      <c r="I1555" s="19">
        <f t="shared" si="578"/>
        <v>0</v>
      </c>
    </row>
    <row r="1556" spans="1:9" s="76" customFormat="1">
      <c r="A1556" s="36" t="s">
        <v>822</v>
      </c>
      <c r="B1556" s="31" t="s">
        <v>402</v>
      </c>
      <c r="C1556" s="31" t="s">
        <v>79</v>
      </c>
      <c r="D1556" s="31" t="s">
        <v>242</v>
      </c>
      <c r="E1556" s="31" t="s">
        <v>823</v>
      </c>
      <c r="F1556" s="31" t="s">
        <v>9</v>
      </c>
      <c r="G1556" s="32">
        <f t="shared" ref="G1556:G1557" si="587">G1557</f>
        <v>2000000</v>
      </c>
      <c r="H1556" s="32">
        <v>2000000</v>
      </c>
      <c r="I1556" s="19">
        <f t="shared" si="578"/>
        <v>0</v>
      </c>
    </row>
    <row r="1557" spans="1:9" s="76" customFormat="1" ht="25.5">
      <c r="A1557" s="29" t="s">
        <v>28</v>
      </c>
      <c r="B1557" s="31" t="s">
        <v>402</v>
      </c>
      <c r="C1557" s="31" t="s">
        <v>79</v>
      </c>
      <c r="D1557" s="31" t="s">
        <v>242</v>
      </c>
      <c r="E1557" s="31" t="s">
        <v>823</v>
      </c>
      <c r="F1557" s="31" t="s">
        <v>29</v>
      </c>
      <c r="G1557" s="32">
        <f t="shared" si="587"/>
        <v>2000000</v>
      </c>
      <c r="H1557" s="32">
        <v>2000000</v>
      </c>
      <c r="I1557" s="19">
        <f t="shared" si="578"/>
        <v>0</v>
      </c>
    </row>
    <row r="1558" spans="1:9" s="20" customFormat="1">
      <c r="A1558" s="33" t="s">
        <v>30</v>
      </c>
      <c r="B1558" s="31" t="s">
        <v>402</v>
      </c>
      <c r="C1558" s="31" t="s">
        <v>79</v>
      </c>
      <c r="D1558" s="31" t="s">
        <v>242</v>
      </c>
      <c r="E1558" s="31" t="s">
        <v>823</v>
      </c>
      <c r="F1558" s="31" t="s">
        <v>31</v>
      </c>
      <c r="G1558" s="32">
        <v>2000000</v>
      </c>
      <c r="H1558" s="32">
        <v>2000000</v>
      </c>
      <c r="I1558" s="19">
        <f t="shared" si="578"/>
        <v>0</v>
      </c>
    </row>
    <row r="1559" spans="1:9" s="20" customFormat="1" ht="25.5">
      <c r="A1559" s="42" t="s">
        <v>824</v>
      </c>
      <c r="B1559" s="31" t="s">
        <v>402</v>
      </c>
      <c r="C1559" s="31" t="s">
        <v>79</v>
      </c>
      <c r="D1559" s="31" t="s">
        <v>242</v>
      </c>
      <c r="E1559" s="31" t="s">
        <v>825</v>
      </c>
      <c r="F1559" s="31" t="s">
        <v>9</v>
      </c>
      <c r="G1559" s="32">
        <f t="shared" ref="G1559:G1560" si="588">G1560</f>
        <v>17761830</v>
      </c>
      <c r="H1559" s="32">
        <v>17761830</v>
      </c>
      <c r="I1559" s="19">
        <f t="shared" si="578"/>
        <v>0</v>
      </c>
    </row>
    <row r="1560" spans="1:9" s="20" customFormat="1" ht="38.25">
      <c r="A1560" s="36" t="s">
        <v>209</v>
      </c>
      <c r="B1560" s="31" t="s">
        <v>402</v>
      </c>
      <c r="C1560" s="31" t="s">
        <v>79</v>
      </c>
      <c r="D1560" s="31" t="s">
        <v>242</v>
      </c>
      <c r="E1560" s="31" t="s">
        <v>825</v>
      </c>
      <c r="F1560" s="31" t="s">
        <v>210</v>
      </c>
      <c r="G1560" s="32">
        <f t="shared" si="588"/>
        <v>17761830</v>
      </c>
      <c r="H1560" s="32">
        <v>17761830</v>
      </c>
      <c r="I1560" s="19">
        <f t="shared" si="578"/>
        <v>0</v>
      </c>
    </row>
    <row r="1561" spans="1:9" s="20" customFormat="1" ht="51">
      <c r="A1561" s="33" t="s">
        <v>826</v>
      </c>
      <c r="B1561" s="31" t="s">
        <v>402</v>
      </c>
      <c r="C1561" s="31" t="s">
        <v>79</v>
      </c>
      <c r="D1561" s="31" t="s">
        <v>242</v>
      </c>
      <c r="E1561" s="31" t="s">
        <v>825</v>
      </c>
      <c r="F1561" s="31" t="s">
        <v>827</v>
      </c>
      <c r="G1561" s="32">
        <v>17761830</v>
      </c>
      <c r="H1561" s="32">
        <v>17761830</v>
      </c>
      <c r="I1561" s="19">
        <f t="shared" si="578"/>
        <v>0</v>
      </c>
    </row>
    <row r="1562" spans="1:9" s="76" customFormat="1" ht="102">
      <c r="A1562" s="36" t="s">
        <v>828</v>
      </c>
      <c r="B1562" s="31" t="s">
        <v>402</v>
      </c>
      <c r="C1562" s="31" t="s">
        <v>79</v>
      </c>
      <c r="D1562" s="31" t="s">
        <v>242</v>
      </c>
      <c r="E1562" s="31" t="s">
        <v>829</v>
      </c>
      <c r="F1562" s="31" t="s">
        <v>9</v>
      </c>
      <c r="G1562" s="32">
        <f t="shared" ref="G1562" si="589">G1565</f>
        <v>39038887.350000001</v>
      </c>
      <c r="H1562" s="32">
        <v>39038887.350000001</v>
      </c>
      <c r="I1562" s="19">
        <f t="shared" si="578"/>
        <v>0</v>
      </c>
    </row>
    <row r="1563" spans="1:9" s="76" customFormat="1">
      <c r="A1563" s="29" t="s">
        <v>830</v>
      </c>
      <c r="B1563" s="31"/>
      <c r="C1563" s="31"/>
      <c r="D1563" s="31"/>
      <c r="E1563" s="31"/>
      <c r="F1563" s="31"/>
      <c r="G1563" s="32"/>
      <c r="H1563" s="51"/>
      <c r="I1563" s="19">
        <f t="shared" si="578"/>
        <v>0</v>
      </c>
    </row>
    <row r="1564" spans="1:9" s="76" customFormat="1" ht="89.25">
      <c r="A1564" s="36" t="s">
        <v>831</v>
      </c>
      <c r="B1564" s="31" t="s">
        <v>402</v>
      </c>
      <c r="C1564" s="31" t="s">
        <v>79</v>
      </c>
      <c r="D1564" s="31" t="s">
        <v>242</v>
      </c>
      <c r="E1564" s="31" t="s">
        <v>829</v>
      </c>
      <c r="F1564" s="31" t="s">
        <v>9</v>
      </c>
      <c r="G1564" s="32">
        <v>39038890</v>
      </c>
      <c r="H1564" s="32">
        <v>39038890</v>
      </c>
      <c r="I1564" s="19">
        <f t="shared" si="578"/>
        <v>0</v>
      </c>
    </row>
    <row r="1565" spans="1:9" s="76" customFormat="1" ht="38.25">
      <c r="A1565" s="36" t="s">
        <v>209</v>
      </c>
      <c r="B1565" s="31" t="s">
        <v>402</v>
      </c>
      <c r="C1565" s="31" t="s">
        <v>79</v>
      </c>
      <c r="D1565" s="31" t="s">
        <v>242</v>
      </c>
      <c r="E1565" s="31" t="s">
        <v>829</v>
      </c>
      <c r="F1565" s="31" t="s">
        <v>210</v>
      </c>
      <c r="G1565" s="32">
        <f t="shared" ref="G1565" si="590">G1566</f>
        <v>39038887.350000001</v>
      </c>
      <c r="H1565" s="32">
        <v>39038887.350000001</v>
      </c>
      <c r="I1565" s="19">
        <f t="shared" si="578"/>
        <v>0</v>
      </c>
    </row>
    <row r="1566" spans="1:9" s="76" customFormat="1" ht="51">
      <c r="A1566" s="33" t="s">
        <v>826</v>
      </c>
      <c r="B1566" s="31" t="s">
        <v>402</v>
      </c>
      <c r="C1566" s="31" t="s">
        <v>79</v>
      </c>
      <c r="D1566" s="31" t="s">
        <v>242</v>
      </c>
      <c r="E1566" s="31" t="s">
        <v>829</v>
      </c>
      <c r="F1566" s="31" t="s">
        <v>827</v>
      </c>
      <c r="G1566" s="32">
        <v>39038887.350000001</v>
      </c>
      <c r="H1566" s="32">
        <v>39038887.350000001</v>
      </c>
      <c r="I1566" s="19">
        <f t="shared" si="578"/>
        <v>0</v>
      </c>
    </row>
    <row r="1567" spans="1:9" s="76" customFormat="1" ht="38.25">
      <c r="A1567" s="36" t="s">
        <v>56</v>
      </c>
      <c r="B1567" s="31" t="s">
        <v>402</v>
      </c>
      <c r="C1567" s="31" t="s">
        <v>79</v>
      </c>
      <c r="D1567" s="31" t="s">
        <v>242</v>
      </c>
      <c r="E1567" s="31" t="s">
        <v>57</v>
      </c>
      <c r="F1567" s="31" t="s">
        <v>9</v>
      </c>
      <c r="G1567" s="32">
        <f t="shared" ref="G1567:G1570" si="591">G1568</f>
        <v>12</v>
      </c>
      <c r="H1567" s="32">
        <v>12</v>
      </c>
      <c r="I1567" s="19">
        <f t="shared" si="578"/>
        <v>0</v>
      </c>
    </row>
    <row r="1568" spans="1:9" s="76" customFormat="1">
      <c r="A1568" s="36" t="s">
        <v>58</v>
      </c>
      <c r="B1568" s="31" t="s">
        <v>402</v>
      </c>
      <c r="C1568" s="31" t="s">
        <v>79</v>
      </c>
      <c r="D1568" s="31" t="s">
        <v>242</v>
      </c>
      <c r="E1568" s="31" t="s">
        <v>59</v>
      </c>
      <c r="F1568" s="31" t="s">
        <v>9</v>
      </c>
      <c r="G1568" s="32">
        <f t="shared" si="591"/>
        <v>12</v>
      </c>
      <c r="H1568" s="32">
        <v>12</v>
      </c>
      <c r="I1568" s="19">
        <f t="shared" si="578"/>
        <v>0</v>
      </c>
    </row>
    <row r="1569" spans="1:9" s="76" customFormat="1">
      <c r="A1569" s="36" t="s">
        <v>822</v>
      </c>
      <c r="B1569" s="31" t="s">
        <v>402</v>
      </c>
      <c r="C1569" s="31" t="s">
        <v>79</v>
      </c>
      <c r="D1569" s="31" t="s">
        <v>242</v>
      </c>
      <c r="E1569" s="31" t="s">
        <v>832</v>
      </c>
      <c r="F1569" s="31" t="s">
        <v>9</v>
      </c>
      <c r="G1569" s="32">
        <f t="shared" si="591"/>
        <v>12</v>
      </c>
      <c r="H1569" s="32">
        <v>12</v>
      </c>
      <c r="I1569" s="19">
        <f t="shared" si="578"/>
        <v>0</v>
      </c>
    </row>
    <row r="1570" spans="1:9" s="20" customFormat="1" ht="25.5">
      <c r="A1570" s="29" t="s">
        <v>28</v>
      </c>
      <c r="B1570" s="31" t="s">
        <v>402</v>
      </c>
      <c r="C1570" s="31" t="s">
        <v>79</v>
      </c>
      <c r="D1570" s="31" t="s">
        <v>242</v>
      </c>
      <c r="E1570" s="31" t="s">
        <v>832</v>
      </c>
      <c r="F1570" s="31" t="s">
        <v>29</v>
      </c>
      <c r="G1570" s="32">
        <f t="shared" si="591"/>
        <v>12</v>
      </c>
      <c r="H1570" s="32">
        <v>12</v>
      </c>
      <c r="I1570" s="19">
        <f t="shared" si="578"/>
        <v>0</v>
      </c>
    </row>
    <row r="1571" spans="1:9" s="20" customFormat="1">
      <c r="A1571" s="33" t="s">
        <v>30</v>
      </c>
      <c r="B1571" s="31" t="s">
        <v>402</v>
      </c>
      <c r="C1571" s="31" t="s">
        <v>79</v>
      </c>
      <c r="D1571" s="31" t="s">
        <v>242</v>
      </c>
      <c r="E1571" s="31" t="s">
        <v>832</v>
      </c>
      <c r="F1571" s="31" t="s">
        <v>31</v>
      </c>
      <c r="G1571" s="32">
        <v>12</v>
      </c>
      <c r="H1571" s="32">
        <v>12</v>
      </c>
      <c r="I1571" s="19">
        <f t="shared" si="578"/>
        <v>0</v>
      </c>
    </row>
    <row r="1572" spans="1:9" s="20" customFormat="1">
      <c r="A1572" s="25" t="s">
        <v>750</v>
      </c>
      <c r="B1572" s="26" t="s">
        <v>402</v>
      </c>
      <c r="C1572" s="27" t="s">
        <v>79</v>
      </c>
      <c r="D1572" s="27" t="s">
        <v>458</v>
      </c>
      <c r="E1572" s="27" t="s">
        <v>8</v>
      </c>
      <c r="F1572" s="27" t="s">
        <v>9</v>
      </c>
      <c r="G1572" s="28">
        <f t="shared" ref="G1572" si="592">G1573+G1579</f>
        <v>297745313.64999998</v>
      </c>
      <c r="H1572" s="28">
        <v>297745313.64999998</v>
      </c>
      <c r="I1572" s="19">
        <f t="shared" si="578"/>
        <v>0</v>
      </c>
    </row>
    <row r="1573" spans="1:9" s="20" customFormat="1" ht="25.5">
      <c r="A1573" s="29" t="s">
        <v>297</v>
      </c>
      <c r="B1573" s="30" t="s">
        <v>402</v>
      </c>
      <c r="C1573" s="30" t="s">
        <v>79</v>
      </c>
      <c r="D1573" s="30" t="s">
        <v>458</v>
      </c>
      <c r="E1573" s="30" t="s">
        <v>298</v>
      </c>
      <c r="F1573" s="30" t="s">
        <v>9</v>
      </c>
      <c r="G1573" s="45">
        <f t="shared" ref="G1573:G1577" si="593">G1574</f>
        <v>5251460</v>
      </c>
      <c r="H1573" s="45">
        <v>5251460</v>
      </c>
      <c r="I1573" s="19">
        <f t="shared" si="578"/>
        <v>0</v>
      </c>
    </row>
    <row r="1574" spans="1:9" s="20" customFormat="1" ht="38.25">
      <c r="A1574" s="29" t="s">
        <v>299</v>
      </c>
      <c r="B1574" s="30" t="s">
        <v>402</v>
      </c>
      <c r="C1574" s="30" t="s">
        <v>79</v>
      </c>
      <c r="D1574" s="30" t="s">
        <v>458</v>
      </c>
      <c r="E1574" s="30" t="s">
        <v>300</v>
      </c>
      <c r="F1574" s="30" t="s">
        <v>9</v>
      </c>
      <c r="G1574" s="45">
        <f t="shared" si="593"/>
        <v>5251460</v>
      </c>
      <c r="H1574" s="45">
        <v>5251460</v>
      </c>
      <c r="I1574" s="19">
        <f t="shared" si="578"/>
        <v>0</v>
      </c>
    </row>
    <row r="1575" spans="1:9" s="20" customFormat="1" ht="127.5">
      <c r="A1575" s="33" t="s">
        <v>833</v>
      </c>
      <c r="B1575" s="30" t="s">
        <v>402</v>
      </c>
      <c r="C1575" s="30" t="s">
        <v>79</v>
      </c>
      <c r="D1575" s="30" t="s">
        <v>458</v>
      </c>
      <c r="E1575" s="30" t="s">
        <v>834</v>
      </c>
      <c r="F1575" s="30" t="s">
        <v>9</v>
      </c>
      <c r="G1575" s="45">
        <f t="shared" si="593"/>
        <v>5251460</v>
      </c>
      <c r="H1575" s="45">
        <v>5251460</v>
      </c>
      <c r="I1575" s="19">
        <f t="shared" si="578"/>
        <v>0</v>
      </c>
    </row>
    <row r="1576" spans="1:9" s="20" customFormat="1" ht="127.5">
      <c r="A1576" s="33" t="s">
        <v>835</v>
      </c>
      <c r="B1576" s="30" t="s">
        <v>402</v>
      </c>
      <c r="C1576" s="30" t="s">
        <v>79</v>
      </c>
      <c r="D1576" s="30" t="s">
        <v>458</v>
      </c>
      <c r="E1576" s="30" t="s">
        <v>836</v>
      </c>
      <c r="F1576" s="30" t="s">
        <v>9</v>
      </c>
      <c r="G1576" s="45">
        <f t="shared" si="593"/>
        <v>5251460</v>
      </c>
      <c r="H1576" s="45">
        <v>5251460</v>
      </c>
      <c r="I1576" s="19">
        <f t="shared" si="578"/>
        <v>0</v>
      </c>
    </row>
    <row r="1577" spans="1:9" s="20" customFormat="1" ht="25.5">
      <c r="A1577" s="29" t="s">
        <v>28</v>
      </c>
      <c r="B1577" s="30" t="s">
        <v>402</v>
      </c>
      <c r="C1577" s="30" t="s">
        <v>79</v>
      </c>
      <c r="D1577" s="30" t="s">
        <v>458</v>
      </c>
      <c r="E1577" s="30" t="s">
        <v>836</v>
      </c>
      <c r="F1577" s="30" t="s">
        <v>29</v>
      </c>
      <c r="G1577" s="45">
        <f t="shared" si="593"/>
        <v>5251460</v>
      </c>
      <c r="H1577" s="45">
        <v>5251460</v>
      </c>
      <c r="I1577" s="19">
        <f t="shared" si="578"/>
        <v>0</v>
      </c>
    </row>
    <row r="1578" spans="1:9" s="20" customFormat="1">
      <c r="A1578" s="33" t="s">
        <v>30</v>
      </c>
      <c r="B1578" s="30" t="s">
        <v>402</v>
      </c>
      <c r="C1578" s="30" t="s">
        <v>79</v>
      </c>
      <c r="D1578" s="30" t="s">
        <v>458</v>
      </c>
      <c r="E1578" s="30" t="s">
        <v>836</v>
      </c>
      <c r="F1578" s="30" t="s">
        <v>31</v>
      </c>
      <c r="G1578" s="32">
        <v>5251460</v>
      </c>
      <c r="H1578" s="32">
        <v>5251460</v>
      </c>
      <c r="I1578" s="19">
        <f t="shared" si="578"/>
        <v>0</v>
      </c>
    </row>
    <row r="1579" spans="1:9" s="20" customFormat="1" ht="38.25">
      <c r="A1579" s="33" t="s">
        <v>518</v>
      </c>
      <c r="B1579" s="31" t="s">
        <v>402</v>
      </c>
      <c r="C1579" s="31" t="s">
        <v>79</v>
      </c>
      <c r="D1579" s="31" t="s">
        <v>458</v>
      </c>
      <c r="E1579" s="31" t="s">
        <v>519</v>
      </c>
      <c r="F1579" s="30" t="s">
        <v>9</v>
      </c>
      <c r="G1579" s="45">
        <f t="shared" ref="G1579" si="594">G1580</f>
        <v>292493853.64999998</v>
      </c>
      <c r="H1579" s="45">
        <v>292493853.64999998</v>
      </c>
      <c r="I1579" s="19">
        <f t="shared" si="578"/>
        <v>0</v>
      </c>
    </row>
    <row r="1580" spans="1:9" s="20" customFormat="1" ht="38.25">
      <c r="A1580" s="36" t="s">
        <v>751</v>
      </c>
      <c r="B1580" s="31" t="s">
        <v>402</v>
      </c>
      <c r="C1580" s="31" t="s">
        <v>79</v>
      </c>
      <c r="D1580" s="31" t="s">
        <v>458</v>
      </c>
      <c r="E1580" s="31" t="s">
        <v>752</v>
      </c>
      <c r="F1580" s="30" t="s">
        <v>9</v>
      </c>
      <c r="G1580" s="45">
        <f>G1581+G1609</f>
        <v>292493853.64999998</v>
      </c>
      <c r="H1580" s="45">
        <v>292493853.64999998</v>
      </c>
      <c r="I1580" s="19">
        <f t="shared" si="578"/>
        <v>0</v>
      </c>
    </row>
    <row r="1581" spans="1:9" s="20" customFormat="1" ht="38.25">
      <c r="A1581" s="29" t="s">
        <v>753</v>
      </c>
      <c r="B1581" s="31" t="s">
        <v>402</v>
      </c>
      <c r="C1581" s="31" t="s">
        <v>79</v>
      </c>
      <c r="D1581" s="31" t="s">
        <v>458</v>
      </c>
      <c r="E1581" s="31" t="s">
        <v>754</v>
      </c>
      <c r="F1581" s="30" t="s">
        <v>9</v>
      </c>
      <c r="G1581" s="45">
        <f>G1582+G1585+G1591+G1603+G1588+G1594+G1600+G1597+G1606</f>
        <v>186791123.65000001</v>
      </c>
      <c r="H1581" s="45">
        <v>186791123.65000001</v>
      </c>
      <c r="I1581" s="19">
        <f t="shared" si="578"/>
        <v>0</v>
      </c>
    </row>
    <row r="1582" spans="1:9" s="20" customFormat="1" ht="25.5">
      <c r="A1582" s="29" t="s">
        <v>837</v>
      </c>
      <c r="B1582" s="31" t="s">
        <v>402</v>
      </c>
      <c r="C1582" s="31" t="s">
        <v>79</v>
      </c>
      <c r="D1582" s="31" t="s">
        <v>458</v>
      </c>
      <c r="E1582" s="31" t="s">
        <v>838</v>
      </c>
      <c r="F1582" s="30" t="s">
        <v>9</v>
      </c>
      <c r="G1582" s="45">
        <f t="shared" ref="G1582:G1583" si="595">G1583</f>
        <v>74966538.549999997</v>
      </c>
      <c r="H1582" s="45">
        <v>74966538.549999997</v>
      </c>
      <c r="I1582" s="19">
        <f t="shared" si="578"/>
        <v>0</v>
      </c>
    </row>
    <row r="1583" spans="1:9" s="20" customFormat="1" ht="25.5">
      <c r="A1583" s="29" t="s">
        <v>28</v>
      </c>
      <c r="B1583" s="31" t="s">
        <v>402</v>
      </c>
      <c r="C1583" s="31" t="s">
        <v>79</v>
      </c>
      <c r="D1583" s="31" t="s">
        <v>458</v>
      </c>
      <c r="E1583" s="31" t="s">
        <v>838</v>
      </c>
      <c r="F1583" s="30" t="s">
        <v>29</v>
      </c>
      <c r="G1583" s="45">
        <f t="shared" si="595"/>
        <v>74966538.549999997</v>
      </c>
      <c r="H1583" s="45">
        <v>74966538.549999997</v>
      </c>
      <c r="I1583" s="19">
        <f t="shared" si="578"/>
        <v>0</v>
      </c>
    </row>
    <row r="1584" spans="1:9" s="20" customFormat="1">
      <c r="A1584" s="33" t="s">
        <v>30</v>
      </c>
      <c r="B1584" s="31" t="s">
        <v>402</v>
      </c>
      <c r="C1584" s="31" t="s">
        <v>79</v>
      </c>
      <c r="D1584" s="31" t="s">
        <v>458</v>
      </c>
      <c r="E1584" s="31" t="s">
        <v>838</v>
      </c>
      <c r="F1584" s="30" t="s">
        <v>31</v>
      </c>
      <c r="G1584" s="32">
        <v>74966538.549999997</v>
      </c>
      <c r="H1584" s="32">
        <v>74966538.549999997</v>
      </c>
      <c r="I1584" s="19">
        <f t="shared" si="578"/>
        <v>0</v>
      </c>
    </row>
    <row r="1585" spans="1:9" s="20" customFormat="1">
      <c r="A1585" s="29" t="s">
        <v>839</v>
      </c>
      <c r="B1585" s="31" t="s">
        <v>402</v>
      </c>
      <c r="C1585" s="31" t="s">
        <v>79</v>
      </c>
      <c r="D1585" s="31" t="s">
        <v>458</v>
      </c>
      <c r="E1585" s="31" t="s">
        <v>840</v>
      </c>
      <c r="F1585" s="30" t="s">
        <v>9</v>
      </c>
      <c r="G1585" s="45">
        <f t="shared" ref="G1585:G1586" si="596">G1586</f>
        <v>4300000</v>
      </c>
      <c r="H1585" s="45">
        <v>4300000</v>
      </c>
      <c r="I1585" s="19">
        <f t="shared" si="578"/>
        <v>0</v>
      </c>
    </row>
    <row r="1586" spans="1:9" s="20" customFormat="1" ht="25.5">
      <c r="A1586" s="29" t="s">
        <v>28</v>
      </c>
      <c r="B1586" s="31" t="s">
        <v>402</v>
      </c>
      <c r="C1586" s="31" t="s">
        <v>79</v>
      </c>
      <c r="D1586" s="31" t="s">
        <v>458</v>
      </c>
      <c r="E1586" s="31" t="s">
        <v>840</v>
      </c>
      <c r="F1586" s="30" t="s">
        <v>29</v>
      </c>
      <c r="G1586" s="45">
        <f t="shared" si="596"/>
        <v>4300000</v>
      </c>
      <c r="H1586" s="45">
        <v>4300000</v>
      </c>
      <c r="I1586" s="19">
        <f t="shared" si="578"/>
        <v>0</v>
      </c>
    </row>
    <row r="1587" spans="1:9" s="20" customFormat="1">
      <c r="A1587" s="33" t="s">
        <v>30</v>
      </c>
      <c r="B1587" s="31" t="s">
        <v>402</v>
      </c>
      <c r="C1587" s="31" t="s">
        <v>79</v>
      </c>
      <c r="D1587" s="31" t="s">
        <v>458</v>
      </c>
      <c r="E1587" s="31" t="s">
        <v>840</v>
      </c>
      <c r="F1587" s="30" t="s">
        <v>31</v>
      </c>
      <c r="G1587" s="32">
        <v>4300000</v>
      </c>
      <c r="H1587" s="32">
        <v>4300000</v>
      </c>
      <c r="I1587" s="19">
        <f t="shared" si="578"/>
        <v>0</v>
      </c>
    </row>
    <row r="1588" spans="1:9" s="20" customFormat="1" ht="25.5">
      <c r="A1588" s="29" t="s">
        <v>841</v>
      </c>
      <c r="B1588" s="31" t="s">
        <v>402</v>
      </c>
      <c r="C1588" s="31" t="s">
        <v>79</v>
      </c>
      <c r="D1588" s="31" t="s">
        <v>458</v>
      </c>
      <c r="E1588" s="31" t="s">
        <v>842</v>
      </c>
      <c r="F1588" s="30" t="s">
        <v>9</v>
      </c>
      <c r="G1588" s="45">
        <f t="shared" ref="G1588:G1589" si="597">G1589</f>
        <v>10451200</v>
      </c>
      <c r="H1588" s="45">
        <v>10451200</v>
      </c>
      <c r="I1588" s="19">
        <f t="shared" si="578"/>
        <v>0</v>
      </c>
    </row>
    <row r="1589" spans="1:9" s="20" customFormat="1">
      <c r="A1589" s="29" t="s">
        <v>843</v>
      </c>
      <c r="B1589" s="31" t="s">
        <v>402</v>
      </c>
      <c r="C1589" s="31" t="s">
        <v>79</v>
      </c>
      <c r="D1589" s="31" t="s">
        <v>458</v>
      </c>
      <c r="E1589" s="31" t="s">
        <v>842</v>
      </c>
      <c r="F1589" s="30" t="s">
        <v>844</v>
      </c>
      <c r="G1589" s="45">
        <f t="shared" si="597"/>
        <v>10451200</v>
      </c>
      <c r="H1589" s="45">
        <v>10451200</v>
      </c>
      <c r="I1589" s="19">
        <f t="shared" si="578"/>
        <v>0</v>
      </c>
    </row>
    <row r="1590" spans="1:9" s="20" customFormat="1" ht="25.5">
      <c r="A1590" s="33" t="s">
        <v>845</v>
      </c>
      <c r="B1590" s="31" t="s">
        <v>402</v>
      </c>
      <c r="C1590" s="31" t="s">
        <v>79</v>
      </c>
      <c r="D1590" s="31" t="s">
        <v>458</v>
      </c>
      <c r="E1590" s="31" t="s">
        <v>842</v>
      </c>
      <c r="F1590" s="30" t="s">
        <v>846</v>
      </c>
      <c r="G1590" s="32">
        <v>10451200</v>
      </c>
      <c r="H1590" s="32">
        <v>10451200</v>
      </c>
      <c r="I1590" s="19">
        <f t="shared" si="578"/>
        <v>0</v>
      </c>
    </row>
    <row r="1591" spans="1:9" s="20" customFormat="1" ht="63.75">
      <c r="A1591" s="29" t="s">
        <v>847</v>
      </c>
      <c r="B1591" s="30" t="s">
        <v>402</v>
      </c>
      <c r="C1591" s="31" t="s">
        <v>79</v>
      </c>
      <c r="D1591" s="31" t="s">
        <v>458</v>
      </c>
      <c r="E1591" s="63" t="s">
        <v>848</v>
      </c>
      <c r="F1591" s="30" t="s">
        <v>9</v>
      </c>
      <c r="G1591" s="45">
        <f t="shared" ref="G1591:G1592" si="598">G1592</f>
        <v>11809500</v>
      </c>
      <c r="H1591" s="45">
        <v>11809500</v>
      </c>
      <c r="I1591" s="19">
        <f t="shared" si="578"/>
        <v>0</v>
      </c>
    </row>
    <row r="1592" spans="1:9" s="20" customFormat="1" ht="38.25">
      <c r="A1592" s="36" t="s">
        <v>209</v>
      </c>
      <c r="B1592" s="30" t="s">
        <v>402</v>
      </c>
      <c r="C1592" s="31" t="s">
        <v>79</v>
      </c>
      <c r="D1592" s="31" t="s">
        <v>458</v>
      </c>
      <c r="E1592" s="63" t="s">
        <v>848</v>
      </c>
      <c r="F1592" s="30" t="s">
        <v>210</v>
      </c>
      <c r="G1592" s="45">
        <f t="shared" si="598"/>
        <v>11809500</v>
      </c>
      <c r="H1592" s="45">
        <v>11809500</v>
      </c>
      <c r="I1592" s="19">
        <f t="shared" si="578"/>
        <v>0</v>
      </c>
    </row>
    <row r="1593" spans="1:9" s="20" customFormat="1" ht="51">
      <c r="A1593" s="33" t="s">
        <v>211</v>
      </c>
      <c r="B1593" s="30" t="s">
        <v>402</v>
      </c>
      <c r="C1593" s="31" t="s">
        <v>79</v>
      </c>
      <c r="D1593" s="31" t="s">
        <v>458</v>
      </c>
      <c r="E1593" s="63" t="s">
        <v>848</v>
      </c>
      <c r="F1593" s="30" t="s">
        <v>212</v>
      </c>
      <c r="G1593" s="32">
        <v>11809500</v>
      </c>
      <c r="H1593" s="32">
        <v>11809500</v>
      </c>
      <c r="I1593" s="19">
        <f t="shared" si="578"/>
        <v>0</v>
      </c>
    </row>
    <row r="1594" spans="1:9" s="20" customFormat="1" ht="38.25">
      <c r="A1594" s="29" t="s">
        <v>849</v>
      </c>
      <c r="B1594" s="30" t="s">
        <v>402</v>
      </c>
      <c r="C1594" s="31" t="s">
        <v>79</v>
      </c>
      <c r="D1594" s="31" t="s">
        <v>458</v>
      </c>
      <c r="E1594" s="63" t="s">
        <v>850</v>
      </c>
      <c r="F1594" s="30" t="s">
        <v>9</v>
      </c>
      <c r="G1594" s="45">
        <f t="shared" ref="G1594:G1595" si="599">G1595</f>
        <v>18688990</v>
      </c>
      <c r="H1594" s="45">
        <v>18688990</v>
      </c>
      <c r="I1594" s="19">
        <f t="shared" si="578"/>
        <v>0</v>
      </c>
    </row>
    <row r="1595" spans="1:9" s="20" customFormat="1" ht="25.5">
      <c r="A1595" s="29" t="s">
        <v>28</v>
      </c>
      <c r="B1595" s="30" t="s">
        <v>402</v>
      </c>
      <c r="C1595" s="31" t="s">
        <v>79</v>
      </c>
      <c r="D1595" s="31" t="s">
        <v>458</v>
      </c>
      <c r="E1595" s="63" t="s">
        <v>850</v>
      </c>
      <c r="F1595" s="30" t="s">
        <v>29</v>
      </c>
      <c r="G1595" s="45">
        <f t="shared" si="599"/>
        <v>18688990</v>
      </c>
      <c r="H1595" s="45">
        <v>18688990</v>
      </c>
      <c r="I1595" s="19">
        <f t="shared" si="578"/>
        <v>0</v>
      </c>
    </row>
    <row r="1596" spans="1:9" s="20" customFormat="1">
      <c r="A1596" s="33" t="s">
        <v>30</v>
      </c>
      <c r="B1596" s="30" t="s">
        <v>402</v>
      </c>
      <c r="C1596" s="31" t="s">
        <v>79</v>
      </c>
      <c r="D1596" s="31" t="s">
        <v>458</v>
      </c>
      <c r="E1596" s="63" t="s">
        <v>850</v>
      </c>
      <c r="F1596" s="30" t="s">
        <v>31</v>
      </c>
      <c r="G1596" s="32">
        <v>18688990</v>
      </c>
      <c r="H1596" s="32">
        <v>18688990</v>
      </c>
      <c r="I1596" s="19">
        <f t="shared" si="578"/>
        <v>0</v>
      </c>
    </row>
    <row r="1597" spans="1:9" s="20" customFormat="1" ht="76.5">
      <c r="A1597" s="29" t="s">
        <v>851</v>
      </c>
      <c r="B1597" s="30" t="s">
        <v>402</v>
      </c>
      <c r="C1597" s="31" t="s">
        <v>79</v>
      </c>
      <c r="D1597" s="31" t="s">
        <v>458</v>
      </c>
      <c r="E1597" s="63" t="s">
        <v>852</v>
      </c>
      <c r="F1597" s="30" t="s">
        <v>9</v>
      </c>
      <c r="G1597" s="45">
        <f t="shared" ref="G1597:G1598" si="600">G1598</f>
        <v>15438053</v>
      </c>
      <c r="H1597" s="45">
        <v>15438053</v>
      </c>
      <c r="I1597" s="19">
        <f t="shared" si="578"/>
        <v>0</v>
      </c>
    </row>
    <row r="1598" spans="1:9" s="20" customFormat="1" ht="25.5">
      <c r="A1598" s="29" t="s">
        <v>28</v>
      </c>
      <c r="B1598" s="30" t="s">
        <v>402</v>
      </c>
      <c r="C1598" s="31" t="s">
        <v>79</v>
      </c>
      <c r="D1598" s="31" t="s">
        <v>458</v>
      </c>
      <c r="E1598" s="63" t="s">
        <v>852</v>
      </c>
      <c r="F1598" s="30" t="s">
        <v>29</v>
      </c>
      <c r="G1598" s="45">
        <f t="shared" si="600"/>
        <v>15438053</v>
      </c>
      <c r="H1598" s="45">
        <v>15438053</v>
      </c>
      <c r="I1598" s="19">
        <f t="shared" si="578"/>
        <v>0</v>
      </c>
    </row>
    <row r="1599" spans="1:9" s="20" customFormat="1">
      <c r="A1599" s="33" t="s">
        <v>30</v>
      </c>
      <c r="B1599" s="30" t="s">
        <v>402</v>
      </c>
      <c r="C1599" s="31" t="s">
        <v>79</v>
      </c>
      <c r="D1599" s="31" t="s">
        <v>458</v>
      </c>
      <c r="E1599" s="63" t="s">
        <v>852</v>
      </c>
      <c r="F1599" s="30" t="s">
        <v>31</v>
      </c>
      <c r="G1599" s="32">
        <v>15438053</v>
      </c>
      <c r="H1599" s="32">
        <v>15438053</v>
      </c>
      <c r="I1599" s="19">
        <f t="shared" ref="I1599:I1662" si="601">G1599-H1599</f>
        <v>0</v>
      </c>
    </row>
    <row r="1600" spans="1:9" s="20" customFormat="1" ht="38.25">
      <c r="A1600" s="29" t="s">
        <v>853</v>
      </c>
      <c r="B1600" s="30" t="s">
        <v>402</v>
      </c>
      <c r="C1600" s="31" t="s">
        <v>79</v>
      </c>
      <c r="D1600" s="31" t="s">
        <v>458</v>
      </c>
      <c r="E1600" s="63" t="s">
        <v>854</v>
      </c>
      <c r="F1600" s="30" t="s">
        <v>9</v>
      </c>
      <c r="G1600" s="45">
        <f t="shared" ref="G1600:G1601" si="602">G1601</f>
        <v>2036842.1</v>
      </c>
      <c r="H1600" s="45">
        <v>2036842.1</v>
      </c>
      <c r="I1600" s="19">
        <f t="shared" si="601"/>
        <v>0</v>
      </c>
    </row>
    <row r="1601" spans="1:9" s="20" customFormat="1" ht="25.5">
      <c r="A1601" s="29" t="s">
        <v>28</v>
      </c>
      <c r="B1601" s="30" t="s">
        <v>402</v>
      </c>
      <c r="C1601" s="31" t="s">
        <v>79</v>
      </c>
      <c r="D1601" s="31" t="s">
        <v>458</v>
      </c>
      <c r="E1601" s="63" t="s">
        <v>854</v>
      </c>
      <c r="F1601" s="30" t="s">
        <v>29</v>
      </c>
      <c r="G1601" s="45">
        <f t="shared" si="602"/>
        <v>2036842.1</v>
      </c>
      <c r="H1601" s="45">
        <v>2036842.1</v>
      </c>
      <c r="I1601" s="19">
        <f t="shared" si="601"/>
        <v>0</v>
      </c>
    </row>
    <row r="1602" spans="1:9" s="20" customFormat="1">
      <c r="A1602" s="33" t="s">
        <v>30</v>
      </c>
      <c r="B1602" s="30" t="s">
        <v>402</v>
      </c>
      <c r="C1602" s="31" t="s">
        <v>79</v>
      </c>
      <c r="D1602" s="31" t="s">
        <v>458</v>
      </c>
      <c r="E1602" s="63" t="s">
        <v>854</v>
      </c>
      <c r="F1602" s="30" t="s">
        <v>31</v>
      </c>
      <c r="G1602" s="32">
        <v>2036842.1</v>
      </c>
      <c r="H1602" s="32">
        <v>2036842.1</v>
      </c>
      <c r="I1602" s="19">
        <f t="shared" si="601"/>
        <v>0</v>
      </c>
    </row>
    <row r="1603" spans="1:9" s="20" customFormat="1" ht="25.5">
      <c r="A1603" s="29" t="s">
        <v>855</v>
      </c>
      <c r="B1603" s="30" t="s">
        <v>402</v>
      </c>
      <c r="C1603" s="31" t="s">
        <v>79</v>
      </c>
      <c r="D1603" s="31" t="s">
        <v>458</v>
      </c>
      <c r="E1603" s="63" t="s">
        <v>856</v>
      </c>
      <c r="F1603" s="30" t="s">
        <v>9</v>
      </c>
      <c r="G1603" s="45">
        <f t="shared" ref="G1603:G1604" si="603">G1604</f>
        <v>26000000</v>
      </c>
      <c r="H1603" s="45">
        <v>26000000</v>
      </c>
      <c r="I1603" s="19">
        <f t="shared" si="601"/>
        <v>0</v>
      </c>
    </row>
    <row r="1604" spans="1:9" s="20" customFormat="1" ht="25.5">
      <c r="A1604" s="29" t="s">
        <v>28</v>
      </c>
      <c r="B1604" s="30" t="s">
        <v>402</v>
      </c>
      <c r="C1604" s="31" t="s">
        <v>79</v>
      </c>
      <c r="D1604" s="31" t="s">
        <v>458</v>
      </c>
      <c r="E1604" s="63" t="s">
        <v>856</v>
      </c>
      <c r="F1604" s="30" t="s">
        <v>29</v>
      </c>
      <c r="G1604" s="45">
        <f t="shared" si="603"/>
        <v>26000000</v>
      </c>
      <c r="H1604" s="45">
        <v>26000000</v>
      </c>
      <c r="I1604" s="19">
        <f t="shared" si="601"/>
        <v>0</v>
      </c>
    </row>
    <row r="1605" spans="1:9" s="20" customFormat="1">
      <c r="A1605" s="33" t="s">
        <v>30</v>
      </c>
      <c r="B1605" s="30" t="s">
        <v>402</v>
      </c>
      <c r="C1605" s="31" t="s">
        <v>79</v>
      </c>
      <c r="D1605" s="31" t="s">
        <v>458</v>
      </c>
      <c r="E1605" s="63" t="s">
        <v>856</v>
      </c>
      <c r="F1605" s="30" t="s">
        <v>31</v>
      </c>
      <c r="G1605" s="32">
        <v>26000000</v>
      </c>
      <c r="H1605" s="32">
        <v>26000000</v>
      </c>
      <c r="I1605" s="19">
        <f t="shared" si="601"/>
        <v>0</v>
      </c>
    </row>
    <row r="1606" spans="1:9" s="20" customFormat="1" ht="25.5">
      <c r="A1606" s="29" t="s">
        <v>857</v>
      </c>
      <c r="B1606" s="31" t="s">
        <v>402</v>
      </c>
      <c r="C1606" s="31" t="s">
        <v>79</v>
      </c>
      <c r="D1606" s="31" t="s">
        <v>458</v>
      </c>
      <c r="E1606" s="31" t="s">
        <v>858</v>
      </c>
      <c r="F1606" s="30" t="s">
        <v>9</v>
      </c>
      <c r="G1606" s="45">
        <f t="shared" ref="G1606:G1607" si="604">G1607</f>
        <v>23100000</v>
      </c>
      <c r="H1606" s="45">
        <v>23100000</v>
      </c>
      <c r="I1606" s="19">
        <f t="shared" si="601"/>
        <v>0</v>
      </c>
    </row>
    <row r="1607" spans="1:9" s="20" customFormat="1">
      <c r="A1607" s="29" t="s">
        <v>843</v>
      </c>
      <c r="B1607" s="31" t="s">
        <v>402</v>
      </c>
      <c r="C1607" s="31" t="s">
        <v>79</v>
      </c>
      <c r="D1607" s="31" t="s">
        <v>458</v>
      </c>
      <c r="E1607" s="31" t="s">
        <v>858</v>
      </c>
      <c r="F1607" s="30" t="s">
        <v>844</v>
      </c>
      <c r="G1607" s="45">
        <f t="shared" si="604"/>
        <v>23100000</v>
      </c>
      <c r="H1607" s="45">
        <v>23100000</v>
      </c>
      <c r="I1607" s="19">
        <f t="shared" si="601"/>
        <v>0</v>
      </c>
    </row>
    <row r="1608" spans="1:9" s="20" customFormat="1" ht="25.5">
      <c r="A1608" s="33" t="s">
        <v>845</v>
      </c>
      <c r="B1608" s="31" t="s">
        <v>402</v>
      </c>
      <c r="C1608" s="31" t="s">
        <v>79</v>
      </c>
      <c r="D1608" s="31" t="s">
        <v>458</v>
      </c>
      <c r="E1608" s="31" t="s">
        <v>858</v>
      </c>
      <c r="F1608" s="30" t="s">
        <v>846</v>
      </c>
      <c r="G1608" s="32">
        <v>23100000</v>
      </c>
      <c r="H1608" s="32">
        <v>23100000</v>
      </c>
      <c r="I1608" s="19">
        <f t="shared" si="601"/>
        <v>0</v>
      </c>
    </row>
    <row r="1609" spans="1:9" s="20" customFormat="1" ht="25.5">
      <c r="A1609" s="29" t="s">
        <v>859</v>
      </c>
      <c r="B1609" s="31" t="s">
        <v>402</v>
      </c>
      <c r="C1609" s="31" t="s">
        <v>79</v>
      </c>
      <c r="D1609" s="31" t="s">
        <v>458</v>
      </c>
      <c r="E1609" s="31" t="s">
        <v>860</v>
      </c>
      <c r="F1609" s="30" t="s">
        <v>9</v>
      </c>
      <c r="G1609" s="45">
        <f t="shared" ref="G1609" si="605">G1614+G1610</f>
        <v>105702730</v>
      </c>
      <c r="H1609" s="45">
        <v>105702730</v>
      </c>
      <c r="I1609" s="19">
        <f t="shared" si="601"/>
        <v>0</v>
      </c>
    </row>
    <row r="1610" spans="1:9" s="20" customFormat="1" ht="25.5">
      <c r="A1610" s="42" t="s">
        <v>136</v>
      </c>
      <c r="B1610" s="31" t="s">
        <v>402</v>
      </c>
      <c r="C1610" s="31" t="s">
        <v>79</v>
      </c>
      <c r="D1610" s="31" t="s">
        <v>458</v>
      </c>
      <c r="E1610" s="31" t="s">
        <v>861</v>
      </c>
      <c r="F1610" s="31" t="s">
        <v>9</v>
      </c>
      <c r="G1610" s="32">
        <f t="shared" ref="G1610" si="606">G1611</f>
        <v>62853810</v>
      </c>
      <c r="H1610" s="32">
        <v>62853810</v>
      </c>
      <c r="I1610" s="19">
        <f t="shared" si="601"/>
        <v>0</v>
      </c>
    </row>
    <row r="1611" spans="1:9" s="20" customFormat="1">
      <c r="A1611" s="29" t="s">
        <v>395</v>
      </c>
      <c r="B1611" s="31" t="s">
        <v>402</v>
      </c>
      <c r="C1611" s="31" t="s">
        <v>79</v>
      </c>
      <c r="D1611" s="31" t="s">
        <v>458</v>
      </c>
      <c r="E1611" s="31" t="s">
        <v>861</v>
      </c>
      <c r="F1611" s="31" t="s">
        <v>396</v>
      </c>
      <c r="G1611" s="32">
        <f t="shared" ref="G1611" si="607">SUM(G1612:G1613)</f>
        <v>62853810</v>
      </c>
      <c r="H1611" s="32">
        <v>62853810</v>
      </c>
      <c r="I1611" s="19">
        <f t="shared" si="601"/>
        <v>0</v>
      </c>
    </row>
    <row r="1612" spans="1:9" s="20" customFormat="1" ht="38.25">
      <c r="A1612" s="33" t="s">
        <v>397</v>
      </c>
      <c r="B1612" s="31" t="s">
        <v>402</v>
      </c>
      <c r="C1612" s="31" t="s">
        <v>79</v>
      </c>
      <c r="D1612" s="31" t="s">
        <v>458</v>
      </c>
      <c r="E1612" s="31" t="s">
        <v>861</v>
      </c>
      <c r="F1612" s="31" t="s">
        <v>398</v>
      </c>
      <c r="G1612" s="32">
        <v>55720810</v>
      </c>
      <c r="H1612" s="32">
        <v>55720810</v>
      </c>
      <c r="I1612" s="19">
        <f t="shared" si="601"/>
        <v>0</v>
      </c>
    </row>
    <row r="1613" spans="1:9" s="20" customFormat="1">
      <c r="A1613" s="33" t="s">
        <v>399</v>
      </c>
      <c r="B1613" s="31" t="s">
        <v>402</v>
      </c>
      <c r="C1613" s="31" t="s">
        <v>79</v>
      </c>
      <c r="D1613" s="31" t="s">
        <v>458</v>
      </c>
      <c r="E1613" s="31" t="s">
        <v>861</v>
      </c>
      <c r="F1613" s="31" t="s">
        <v>400</v>
      </c>
      <c r="G1613" s="32">
        <v>7133000</v>
      </c>
      <c r="H1613" s="32">
        <v>7133000</v>
      </c>
      <c r="I1613" s="19">
        <f t="shared" si="601"/>
        <v>0</v>
      </c>
    </row>
    <row r="1614" spans="1:9" s="20" customFormat="1" ht="38.25">
      <c r="A1614" s="29" t="s">
        <v>862</v>
      </c>
      <c r="B1614" s="31" t="s">
        <v>402</v>
      </c>
      <c r="C1614" s="31" t="s">
        <v>79</v>
      </c>
      <c r="D1614" s="31" t="s">
        <v>458</v>
      </c>
      <c r="E1614" s="31" t="s">
        <v>863</v>
      </c>
      <c r="F1614" s="30" t="s">
        <v>9</v>
      </c>
      <c r="G1614" s="45">
        <f t="shared" ref="G1614:G1615" si="608">G1615</f>
        <v>42848920</v>
      </c>
      <c r="H1614" s="45">
        <v>42848920</v>
      </c>
      <c r="I1614" s="19">
        <f t="shared" si="601"/>
        <v>0</v>
      </c>
    </row>
    <row r="1615" spans="1:9" s="20" customFormat="1" ht="25.5">
      <c r="A1615" s="29" t="s">
        <v>28</v>
      </c>
      <c r="B1615" s="31" t="s">
        <v>402</v>
      </c>
      <c r="C1615" s="31" t="s">
        <v>79</v>
      </c>
      <c r="D1615" s="31" t="s">
        <v>458</v>
      </c>
      <c r="E1615" s="31" t="s">
        <v>863</v>
      </c>
      <c r="F1615" s="30" t="s">
        <v>29</v>
      </c>
      <c r="G1615" s="45">
        <f t="shared" si="608"/>
        <v>42848920</v>
      </c>
      <c r="H1615" s="45">
        <v>42848920</v>
      </c>
      <c r="I1615" s="19">
        <f t="shared" si="601"/>
        <v>0</v>
      </c>
    </row>
    <row r="1616" spans="1:9" s="20" customFormat="1">
      <c r="A1616" s="33" t="s">
        <v>30</v>
      </c>
      <c r="B1616" s="31" t="s">
        <v>402</v>
      </c>
      <c r="C1616" s="31" t="s">
        <v>79</v>
      </c>
      <c r="D1616" s="31" t="s">
        <v>458</v>
      </c>
      <c r="E1616" s="31" t="s">
        <v>863</v>
      </c>
      <c r="F1616" s="30" t="s">
        <v>31</v>
      </c>
      <c r="G1616" s="32">
        <v>42848920</v>
      </c>
      <c r="H1616" s="32">
        <v>42848920</v>
      </c>
      <c r="I1616" s="19">
        <f t="shared" si="601"/>
        <v>0</v>
      </c>
    </row>
    <row r="1617" spans="1:9" s="20" customFormat="1">
      <c r="A1617" s="21" t="s">
        <v>765</v>
      </c>
      <c r="B1617" s="22" t="s">
        <v>402</v>
      </c>
      <c r="C1617" s="23" t="s">
        <v>91</v>
      </c>
      <c r="D1617" s="23" t="s">
        <v>7</v>
      </c>
      <c r="E1617" s="23" t="s">
        <v>8</v>
      </c>
      <c r="F1617" s="23" t="s">
        <v>9</v>
      </c>
      <c r="G1617" s="24">
        <f>G1618+G1625+G1632+G1680</f>
        <v>322851690</v>
      </c>
      <c r="H1617" s="24">
        <v>322851690</v>
      </c>
      <c r="I1617" s="19">
        <f t="shared" si="601"/>
        <v>0</v>
      </c>
    </row>
    <row r="1618" spans="1:9" s="20" customFormat="1">
      <c r="A1618" s="25" t="s">
        <v>766</v>
      </c>
      <c r="B1618" s="26" t="s">
        <v>402</v>
      </c>
      <c r="C1618" s="27" t="s">
        <v>91</v>
      </c>
      <c r="D1618" s="27" t="s">
        <v>11</v>
      </c>
      <c r="E1618" s="27" t="s">
        <v>8</v>
      </c>
      <c r="F1618" s="27" t="s">
        <v>9</v>
      </c>
      <c r="G1618" s="28">
        <f t="shared" ref="G1618:G1623" si="609">G1619</f>
        <v>90000</v>
      </c>
      <c r="H1618" s="28">
        <v>90000</v>
      </c>
      <c r="I1618" s="19">
        <f t="shared" si="601"/>
        <v>0</v>
      </c>
    </row>
    <row r="1619" spans="1:9" s="20" customFormat="1" ht="38.25">
      <c r="A1619" s="33" t="s">
        <v>518</v>
      </c>
      <c r="B1619" s="30" t="s">
        <v>402</v>
      </c>
      <c r="C1619" s="31" t="s">
        <v>91</v>
      </c>
      <c r="D1619" s="31" t="s">
        <v>11</v>
      </c>
      <c r="E1619" s="63" t="s">
        <v>519</v>
      </c>
      <c r="F1619" s="31" t="s">
        <v>9</v>
      </c>
      <c r="G1619" s="45">
        <f t="shared" si="609"/>
        <v>90000</v>
      </c>
      <c r="H1619" s="45">
        <v>90000</v>
      </c>
      <c r="I1619" s="19">
        <f t="shared" si="601"/>
        <v>0</v>
      </c>
    </row>
    <row r="1620" spans="1:9" s="20" customFormat="1" ht="25.5">
      <c r="A1620" s="29" t="s">
        <v>767</v>
      </c>
      <c r="B1620" s="30" t="s">
        <v>402</v>
      </c>
      <c r="C1620" s="31" t="s">
        <v>91</v>
      </c>
      <c r="D1620" s="31" t="s">
        <v>11</v>
      </c>
      <c r="E1620" s="63" t="s">
        <v>768</v>
      </c>
      <c r="F1620" s="31" t="s">
        <v>9</v>
      </c>
      <c r="G1620" s="45">
        <f t="shared" si="609"/>
        <v>90000</v>
      </c>
      <c r="H1620" s="45">
        <v>90000</v>
      </c>
      <c r="I1620" s="19">
        <f t="shared" si="601"/>
        <v>0</v>
      </c>
    </row>
    <row r="1621" spans="1:9" s="20" customFormat="1" ht="38.25">
      <c r="A1621" s="29" t="s">
        <v>795</v>
      </c>
      <c r="B1621" s="30" t="s">
        <v>402</v>
      </c>
      <c r="C1621" s="31" t="s">
        <v>91</v>
      </c>
      <c r="D1621" s="31" t="s">
        <v>11</v>
      </c>
      <c r="E1621" s="63" t="s">
        <v>770</v>
      </c>
      <c r="F1621" s="31" t="s">
        <v>9</v>
      </c>
      <c r="G1621" s="45">
        <f t="shared" si="609"/>
        <v>90000</v>
      </c>
      <c r="H1621" s="45">
        <v>90000</v>
      </c>
      <c r="I1621" s="19">
        <f t="shared" si="601"/>
        <v>0</v>
      </c>
    </row>
    <row r="1622" spans="1:9" s="20" customFormat="1">
      <c r="A1622" s="29" t="s">
        <v>864</v>
      </c>
      <c r="B1622" s="30" t="s">
        <v>402</v>
      </c>
      <c r="C1622" s="31" t="s">
        <v>91</v>
      </c>
      <c r="D1622" s="31" t="s">
        <v>11</v>
      </c>
      <c r="E1622" s="63" t="s">
        <v>865</v>
      </c>
      <c r="F1622" s="31" t="s">
        <v>9</v>
      </c>
      <c r="G1622" s="45">
        <f t="shared" si="609"/>
        <v>90000</v>
      </c>
      <c r="H1622" s="45">
        <v>90000</v>
      </c>
      <c r="I1622" s="19">
        <f t="shared" si="601"/>
        <v>0</v>
      </c>
    </row>
    <row r="1623" spans="1:9" s="20" customFormat="1" ht="25.5">
      <c r="A1623" s="29" t="s">
        <v>28</v>
      </c>
      <c r="B1623" s="31" t="s">
        <v>402</v>
      </c>
      <c r="C1623" s="31" t="s">
        <v>91</v>
      </c>
      <c r="D1623" s="31" t="s">
        <v>11</v>
      </c>
      <c r="E1623" s="63" t="s">
        <v>865</v>
      </c>
      <c r="F1623" s="31" t="s">
        <v>29</v>
      </c>
      <c r="G1623" s="45">
        <f t="shared" si="609"/>
        <v>90000</v>
      </c>
      <c r="H1623" s="45">
        <v>90000</v>
      </c>
      <c r="I1623" s="19">
        <f t="shared" si="601"/>
        <v>0</v>
      </c>
    </row>
    <row r="1624" spans="1:9" s="20" customFormat="1">
      <c r="A1624" s="33" t="s">
        <v>30</v>
      </c>
      <c r="B1624" s="31" t="s">
        <v>402</v>
      </c>
      <c r="C1624" s="31" t="s">
        <v>91</v>
      </c>
      <c r="D1624" s="31" t="s">
        <v>11</v>
      </c>
      <c r="E1624" s="63" t="s">
        <v>865</v>
      </c>
      <c r="F1624" s="31" t="s">
        <v>31</v>
      </c>
      <c r="G1624" s="32">
        <v>90000</v>
      </c>
      <c r="H1624" s="32">
        <v>90000</v>
      </c>
      <c r="I1624" s="19">
        <f t="shared" si="601"/>
        <v>0</v>
      </c>
    </row>
    <row r="1625" spans="1:9" s="20" customFormat="1">
      <c r="A1625" s="25" t="s">
        <v>866</v>
      </c>
      <c r="B1625" s="26">
        <v>620</v>
      </c>
      <c r="C1625" s="27" t="s">
        <v>91</v>
      </c>
      <c r="D1625" s="27" t="s">
        <v>68</v>
      </c>
      <c r="E1625" s="27" t="s">
        <v>8</v>
      </c>
      <c r="F1625" s="27" t="s">
        <v>9</v>
      </c>
      <c r="G1625" s="28">
        <f t="shared" ref="G1625:G1630" si="610">G1626</f>
        <v>20000</v>
      </c>
      <c r="H1625" s="28">
        <v>20000</v>
      </c>
      <c r="I1625" s="19">
        <f t="shared" si="601"/>
        <v>0</v>
      </c>
    </row>
    <row r="1626" spans="1:9" s="20" customFormat="1" ht="38.25">
      <c r="A1626" s="33" t="s">
        <v>518</v>
      </c>
      <c r="B1626" s="40">
        <v>620</v>
      </c>
      <c r="C1626" s="31" t="s">
        <v>91</v>
      </c>
      <c r="D1626" s="31" t="s">
        <v>68</v>
      </c>
      <c r="E1626" s="63" t="s">
        <v>519</v>
      </c>
      <c r="F1626" s="31" t="s">
        <v>9</v>
      </c>
      <c r="G1626" s="45">
        <f t="shared" si="610"/>
        <v>20000</v>
      </c>
      <c r="H1626" s="45">
        <v>20000</v>
      </c>
      <c r="I1626" s="19">
        <f t="shared" si="601"/>
        <v>0</v>
      </c>
    </row>
    <row r="1627" spans="1:9" s="20" customFormat="1" ht="25.5">
      <c r="A1627" s="29" t="s">
        <v>767</v>
      </c>
      <c r="B1627" s="40">
        <v>620</v>
      </c>
      <c r="C1627" s="31" t="s">
        <v>91</v>
      </c>
      <c r="D1627" s="31" t="s">
        <v>68</v>
      </c>
      <c r="E1627" s="63" t="s">
        <v>768</v>
      </c>
      <c r="F1627" s="31" t="s">
        <v>9</v>
      </c>
      <c r="G1627" s="45">
        <f t="shared" si="610"/>
        <v>20000</v>
      </c>
      <c r="H1627" s="45">
        <v>20000</v>
      </c>
      <c r="I1627" s="19">
        <f t="shared" si="601"/>
        <v>0</v>
      </c>
    </row>
    <row r="1628" spans="1:9" s="20" customFormat="1" ht="38.25">
      <c r="A1628" s="29" t="s">
        <v>867</v>
      </c>
      <c r="B1628" s="40">
        <v>620</v>
      </c>
      <c r="C1628" s="31" t="s">
        <v>91</v>
      </c>
      <c r="D1628" s="31" t="s">
        <v>68</v>
      </c>
      <c r="E1628" s="63" t="s">
        <v>868</v>
      </c>
      <c r="F1628" s="31" t="s">
        <v>9</v>
      </c>
      <c r="G1628" s="45">
        <f t="shared" si="610"/>
        <v>20000</v>
      </c>
      <c r="H1628" s="45">
        <v>20000</v>
      </c>
      <c r="I1628" s="19">
        <f t="shared" si="601"/>
        <v>0</v>
      </c>
    </row>
    <row r="1629" spans="1:9" s="20" customFormat="1">
      <c r="A1629" s="29" t="s">
        <v>869</v>
      </c>
      <c r="B1629" s="40">
        <v>620</v>
      </c>
      <c r="C1629" s="31" t="s">
        <v>91</v>
      </c>
      <c r="D1629" s="31" t="s">
        <v>68</v>
      </c>
      <c r="E1629" s="63" t="s">
        <v>870</v>
      </c>
      <c r="F1629" s="31" t="s">
        <v>9</v>
      </c>
      <c r="G1629" s="45">
        <f t="shared" si="610"/>
        <v>20000</v>
      </c>
      <c r="H1629" s="45">
        <v>20000</v>
      </c>
      <c r="I1629" s="19">
        <f t="shared" si="601"/>
        <v>0</v>
      </c>
    </row>
    <row r="1630" spans="1:9" s="20" customFormat="1" ht="25.5">
      <c r="A1630" s="29" t="s">
        <v>28</v>
      </c>
      <c r="B1630" s="31" t="s">
        <v>402</v>
      </c>
      <c r="C1630" s="31" t="s">
        <v>91</v>
      </c>
      <c r="D1630" s="31" t="s">
        <v>68</v>
      </c>
      <c r="E1630" s="63" t="s">
        <v>870</v>
      </c>
      <c r="F1630" s="31" t="s">
        <v>29</v>
      </c>
      <c r="G1630" s="45">
        <f t="shared" si="610"/>
        <v>20000</v>
      </c>
      <c r="H1630" s="45">
        <v>20000</v>
      </c>
      <c r="I1630" s="19">
        <f t="shared" si="601"/>
        <v>0</v>
      </c>
    </row>
    <row r="1631" spans="1:9" s="20" customFormat="1">
      <c r="A1631" s="33" t="s">
        <v>30</v>
      </c>
      <c r="B1631" s="31" t="s">
        <v>402</v>
      </c>
      <c r="C1631" s="31" t="s">
        <v>91</v>
      </c>
      <c r="D1631" s="31" t="s">
        <v>68</v>
      </c>
      <c r="E1631" s="63" t="s">
        <v>870</v>
      </c>
      <c r="F1631" s="31" t="s">
        <v>31</v>
      </c>
      <c r="G1631" s="32">
        <v>20000</v>
      </c>
      <c r="H1631" s="32">
        <v>20000</v>
      </c>
      <c r="I1631" s="19">
        <f t="shared" si="601"/>
        <v>0</v>
      </c>
    </row>
    <row r="1632" spans="1:9" s="20" customFormat="1">
      <c r="A1632" s="25" t="s">
        <v>775</v>
      </c>
      <c r="B1632" s="26" t="s">
        <v>402</v>
      </c>
      <c r="C1632" s="27" t="s">
        <v>91</v>
      </c>
      <c r="D1632" s="27" t="s">
        <v>13</v>
      </c>
      <c r="E1632" s="27" t="s">
        <v>8</v>
      </c>
      <c r="F1632" s="27" t="s">
        <v>9</v>
      </c>
      <c r="G1632" s="28">
        <f t="shared" ref="G1632" si="611">G1633+G1662+G1668</f>
        <v>271816160</v>
      </c>
      <c r="H1632" s="28">
        <v>271816160</v>
      </c>
      <c r="I1632" s="19">
        <f t="shared" si="601"/>
        <v>0</v>
      </c>
    </row>
    <row r="1633" spans="1:9" s="20" customFormat="1" ht="38.25">
      <c r="A1633" s="33" t="s">
        <v>518</v>
      </c>
      <c r="B1633" s="31" t="s">
        <v>402</v>
      </c>
      <c r="C1633" s="31" t="s">
        <v>91</v>
      </c>
      <c r="D1633" s="31" t="s">
        <v>13</v>
      </c>
      <c r="E1633" s="31" t="s">
        <v>519</v>
      </c>
      <c r="F1633" s="31" t="s">
        <v>9</v>
      </c>
      <c r="G1633" s="45">
        <f t="shared" ref="G1633" si="612">G1634</f>
        <v>259250480</v>
      </c>
      <c r="H1633" s="45">
        <v>259250480</v>
      </c>
      <c r="I1633" s="19">
        <f t="shared" si="601"/>
        <v>0</v>
      </c>
    </row>
    <row r="1634" spans="1:9" s="20" customFormat="1">
      <c r="A1634" s="29" t="s">
        <v>520</v>
      </c>
      <c r="B1634" s="31" t="s">
        <v>402</v>
      </c>
      <c r="C1634" s="31" t="s">
        <v>91</v>
      </c>
      <c r="D1634" s="31" t="s">
        <v>13</v>
      </c>
      <c r="E1634" s="31" t="s">
        <v>521</v>
      </c>
      <c r="F1634" s="31" t="s">
        <v>9</v>
      </c>
      <c r="G1634" s="45">
        <f t="shared" ref="G1634" si="613">G1635+G1639+G1643</f>
        <v>259250480</v>
      </c>
      <c r="H1634" s="45">
        <v>259250480</v>
      </c>
      <c r="I1634" s="19">
        <f t="shared" si="601"/>
        <v>0</v>
      </c>
    </row>
    <row r="1635" spans="1:9" s="20" customFormat="1" ht="25.5">
      <c r="A1635" s="29" t="s">
        <v>871</v>
      </c>
      <c r="B1635" s="31" t="s">
        <v>402</v>
      </c>
      <c r="C1635" s="31" t="s">
        <v>91</v>
      </c>
      <c r="D1635" s="31" t="s">
        <v>13</v>
      </c>
      <c r="E1635" s="31" t="s">
        <v>872</v>
      </c>
      <c r="F1635" s="31" t="s">
        <v>9</v>
      </c>
      <c r="G1635" s="45">
        <f t="shared" ref="G1635:G1637" si="614">G1636</f>
        <v>30075280</v>
      </c>
      <c r="H1635" s="45">
        <v>30075280</v>
      </c>
      <c r="I1635" s="19">
        <f t="shared" si="601"/>
        <v>0</v>
      </c>
    </row>
    <row r="1636" spans="1:9" s="20" customFormat="1" ht="38.25">
      <c r="A1636" s="29" t="s">
        <v>873</v>
      </c>
      <c r="B1636" s="31" t="s">
        <v>402</v>
      </c>
      <c r="C1636" s="31" t="s">
        <v>91</v>
      </c>
      <c r="D1636" s="31" t="s">
        <v>13</v>
      </c>
      <c r="E1636" s="31" t="s">
        <v>874</v>
      </c>
      <c r="F1636" s="31" t="s">
        <v>9</v>
      </c>
      <c r="G1636" s="45">
        <f t="shared" si="614"/>
        <v>30075280</v>
      </c>
      <c r="H1636" s="45">
        <v>30075280</v>
      </c>
      <c r="I1636" s="19">
        <f t="shared" si="601"/>
        <v>0</v>
      </c>
    </row>
    <row r="1637" spans="1:9" s="20" customFormat="1" ht="25.5">
      <c r="A1637" s="29" t="s">
        <v>28</v>
      </c>
      <c r="B1637" s="31" t="s">
        <v>402</v>
      </c>
      <c r="C1637" s="31" t="s">
        <v>91</v>
      </c>
      <c r="D1637" s="31" t="s">
        <v>13</v>
      </c>
      <c r="E1637" s="31" t="s">
        <v>874</v>
      </c>
      <c r="F1637" s="31" t="s">
        <v>29</v>
      </c>
      <c r="G1637" s="45">
        <f t="shared" si="614"/>
        <v>30075280</v>
      </c>
      <c r="H1637" s="45">
        <v>30075280</v>
      </c>
      <c r="I1637" s="19">
        <f t="shared" si="601"/>
        <v>0</v>
      </c>
    </row>
    <row r="1638" spans="1:9" s="20" customFormat="1">
      <c r="A1638" s="33" t="s">
        <v>30</v>
      </c>
      <c r="B1638" s="31" t="s">
        <v>402</v>
      </c>
      <c r="C1638" s="31" t="s">
        <v>91</v>
      </c>
      <c r="D1638" s="31" t="s">
        <v>13</v>
      </c>
      <c r="E1638" s="31" t="s">
        <v>874</v>
      </c>
      <c r="F1638" s="31" t="s">
        <v>31</v>
      </c>
      <c r="G1638" s="32">
        <v>30075280</v>
      </c>
      <c r="H1638" s="32">
        <v>30075280</v>
      </c>
      <c r="I1638" s="19">
        <f t="shared" si="601"/>
        <v>0</v>
      </c>
    </row>
    <row r="1639" spans="1:9" s="20" customFormat="1" ht="38.25">
      <c r="A1639" s="29" t="s">
        <v>875</v>
      </c>
      <c r="B1639" s="31" t="s">
        <v>402</v>
      </c>
      <c r="C1639" s="31" t="s">
        <v>91</v>
      </c>
      <c r="D1639" s="31" t="s">
        <v>13</v>
      </c>
      <c r="E1639" s="31" t="s">
        <v>876</v>
      </c>
      <c r="F1639" s="31" t="s">
        <v>9</v>
      </c>
      <c r="G1639" s="45">
        <f t="shared" ref="G1639:G1641" si="615">G1640</f>
        <v>2097330</v>
      </c>
      <c r="H1639" s="45">
        <v>2097330</v>
      </c>
      <c r="I1639" s="19">
        <f t="shared" si="601"/>
        <v>0</v>
      </c>
    </row>
    <row r="1640" spans="1:9" s="20" customFormat="1" ht="25.5">
      <c r="A1640" s="29" t="s">
        <v>877</v>
      </c>
      <c r="B1640" s="31" t="s">
        <v>402</v>
      </c>
      <c r="C1640" s="31" t="s">
        <v>91</v>
      </c>
      <c r="D1640" s="31" t="s">
        <v>13</v>
      </c>
      <c r="E1640" s="31" t="s">
        <v>878</v>
      </c>
      <c r="F1640" s="31" t="s">
        <v>9</v>
      </c>
      <c r="G1640" s="45">
        <f t="shared" si="615"/>
        <v>2097330</v>
      </c>
      <c r="H1640" s="45">
        <v>2097330</v>
      </c>
      <c r="I1640" s="19">
        <f t="shared" si="601"/>
        <v>0</v>
      </c>
    </row>
    <row r="1641" spans="1:9" s="20" customFormat="1" ht="25.5">
      <c r="A1641" s="29" t="s">
        <v>28</v>
      </c>
      <c r="B1641" s="31" t="s">
        <v>402</v>
      </c>
      <c r="C1641" s="31" t="s">
        <v>91</v>
      </c>
      <c r="D1641" s="31" t="s">
        <v>13</v>
      </c>
      <c r="E1641" s="31" t="s">
        <v>878</v>
      </c>
      <c r="F1641" s="31" t="s">
        <v>29</v>
      </c>
      <c r="G1641" s="45">
        <f t="shared" si="615"/>
        <v>2097330</v>
      </c>
      <c r="H1641" s="45">
        <v>2097330</v>
      </c>
      <c r="I1641" s="19">
        <f t="shared" si="601"/>
        <v>0</v>
      </c>
    </row>
    <row r="1642" spans="1:9" s="20" customFormat="1">
      <c r="A1642" s="33" t="s">
        <v>30</v>
      </c>
      <c r="B1642" s="31" t="s">
        <v>402</v>
      </c>
      <c r="C1642" s="31" t="s">
        <v>91</v>
      </c>
      <c r="D1642" s="31" t="s">
        <v>13</v>
      </c>
      <c r="E1642" s="31" t="s">
        <v>878</v>
      </c>
      <c r="F1642" s="31" t="s">
        <v>31</v>
      </c>
      <c r="G1642" s="32">
        <v>2097330</v>
      </c>
      <c r="H1642" s="32">
        <v>2097330</v>
      </c>
      <c r="I1642" s="19">
        <f t="shared" si="601"/>
        <v>0</v>
      </c>
    </row>
    <row r="1643" spans="1:9" s="20" customFormat="1" ht="25.5">
      <c r="A1643" s="35" t="s">
        <v>522</v>
      </c>
      <c r="B1643" s="31" t="s">
        <v>402</v>
      </c>
      <c r="C1643" s="31" t="s">
        <v>91</v>
      </c>
      <c r="D1643" s="31" t="s">
        <v>13</v>
      </c>
      <c r="E1643" s="31" t="s">
        <v>523</v>
      </c>
      <c r="F1643" s="31" t="s">
        <v>9</v>
      </c>
      <c r="G1643" s="45">
        <f t="shared" ref="G1643" si="616">G1644+G1647+G1650+G1653+G1656+G1659</f>
        <v>227077870</v>
      </c>
      <c r="H1643" s="45">
        <v>227077870</v>
      </c>
      <c r="I1643" s="19">
        <f t="shared" si="601"/>
        <v>0</v>
      </c>
    </row>
    <row r="1644" spans="1:9" s="20" customFormat="1" ht="25.5">
      <c r="A1644" s="29" t="s">
        <v>136</v>
      </c>
      <c r="B1644" s="31" t="s">
        <v>402</v>
      </c>
      <c r="C1644" s="31" t="s">
        <v>91</v>
      </c>
      <c r="D1644" s="31" t="s">
        <v>13</v>
      </c>
      <c r="E1644" s="31" t="s">
        <v>879</v>
      </c>
      <c r="F1644" s="31" t="s">
        <v>9</v>
      </c>
      <c r="G1644" s="45">
        <f t="shared" ref="G1644:G1645" si="617">G1645</f>
        <v>17863380</v>
      </c>
      <c r="H1644" s="45">
        <v>17863380</v>
      </c>
      <c r="I1644" s="19">
        <f t="shared" si="601"/>
        <v>0</v>
      </c>
    </row>
    <row r="1645" spans="1:9" s="20" customFormat="1">
      <c r="A1645" s="29" t="s">
        <v>395</v>
      </c>
      <c r="B1645" s="31" t="s">
        <v>402</v>
      </c>
      <c r="C1645" s="31" t="s">
        <v>91</v>
      </c>
      <c r="D1645" s="31" t="s">
        <v>13</v>
      </c>
      <c r="E1645" s="31" t="s">
        <v>879</v>
      </c>
      <c r="F1645" s="31" t="s">
        <v>396</v>
      </c>
      <c r="G1645" s="45">
        <f t="shared" si="617"/>
        <v>17863380</v>
      </c>
      <c r="H1645" s="45">
        <v>17863380</v>
      </c>
      <c r="I1645" s="19">
        <f t="shared" si="601"/>
        <v>0</v>
      </c>
    </row>
    <row r="1646" spans="1:9" s="20" customFormat="1" ht="38.25">
      <c r="A1646" s="33" t="s">
        <v>397</v>
      </c>
      <c r="B1646" s="31" t="s">
        <v>402</v>
      </c>
      <c r="C1646" s="31" t="s">
        <v>91</v>
      </c>
      <c r="D1646" s="31" t="s">
        <v>13</v>
      </c>
      <c r="E1646" s="31" t="s">
        <v>879</v>
      </c>
      <c r="F1646" s="31" t="s">
        <v>398</v>
      </c>
      <c r="G1646" s="32">
        <v>17863380</v>
      </c>
      <c r="H1646" s="32">
        <v>17863380</v>
      </c>
      <c r="I1646" s="19">
        <f t="shared" si="601"/>
        <v>0</v>
      </c>
    </row>
    <row r="1647" spans="1:9" s="20" customFormat="1" ht="25.5">
      <c r="A1647" s="29" t="s">
        <v>880</v>
      </c>
      <c r="B1647" s="31" t="s">
        <v>402</v>
      </c>
      <c r="C1647" s="31" t="s">
        <v>91</v>
      </c>
      <c r="D1647" s="31" t="s">
        <v>13</v>
      </c>
      <c r="E1647" s="31" t="s">
        <v>881</v>
      </c>
      <c r="F1647" s="31" t="s">
        <v>9</v>
      </c>
      <c r="G1647" s="45">
        <f>G1648</f>
        <v>134070220</v>
      </c>
      <c r="H1647" s="45">
        <v>134070220</v>
      </c>
      <c r="I1647" s="19">
        <f t="shared" si="601"/>
        <v>0</v>
      </c>
    </row>
    <row r="1648" spans="1:9" s="20" customFormat="1" ht="25.5">
      <c r="A1648" s="29" t="s">
        <v>28</v>
      </c>
      <c r="B1648" s="31" t="s">
        <v>402</v>
      </c>
      <c r="C1648" s="31" t="s">
        <v>91</v>
      </c>
      <c r="D1648" s="31" t="s">
        <v>13</v>
      </c>
      <c r="E1648" s="31" t="s">
        <v>881</v>
      </c>
      <c r="F1648" s="31" t="s">
        <v>29</v>
      </c>
      <c r="G1648" s="45">
        <f t="shared" ref="G1648" si="618">G1649</f>
        <v>134070220</v>
      </c>
      <c r="H1648" s="45">
        <v>134070220</v>
      </c>
      <c r="I1648" s="19">
        <f t="shared" si="601"/>
        <v>0</v>
      </c>
    </row>
    <row r="1649" spans="1:9" s="20" customFormat="1">
      <c r="A1649" s="33" t="s">
        <v>30</v>
      </c>
      <c r="B1649" s="31" t="s">
        <v>402</v>
      </c>
      <c r="C1649" s="31" t="s">
        <v>91</v>
      </c>
      <c r="D1649" s="31" t="s">
        <v>13</v>
      </c>
      <c r="E1649" s="31" t="s">
        <v>881</v>
      </c>
      <c r="F1649" s="31" t="s">
        <v>31</v>
      </c>
      <c r="G1649" s="32">
        <v>134070220</v>
      </c>
      <c r="H1649" s="32">
        <v>134070220</v>
      </c>
      <c r="I1649" s="19">
        <f t="shared" si="601"/>
        <v>0</v>
      </c>
    </row>
    <row r="1650" spans="1:9" s="20" customFormat="1" ht="25.5">
      <c r="A1650" s="29" t="s">
        <v>524</v>
      </c>
      <c r="B1650" s="31" t="s">
        <v>402</v>
      </c>
      <c r="C1650" s="31" t="s">
        <v>91</v>
      </c>
      <c r="D1650" s="31" t="s">
        <v>13</v>
      </c>
      <c r="E1650" s="31" t="s">
        <v>525</v>
      </c>
      <c r="F1650" s="31" t="s">
        <v>9</v>
      </c>
      <c r="G1650" s="45">
        <f t="shared" ref="G1650:G1651" si="619">G1651</f>
        <v>12400430</v>
      </c>
      <c r="H1650" s="45">
        <v>12400430</v>
      </c>
      <c r="I1650" s="19">
        <f t="shared" si="601"/>
        <v>0</v>
      </c>
    </row>
    <row r="1651" spans="1:9" s="20" customFormat="1" ht="25.5">
      <c r="A1651" s="29" t="s">
        <v>28</v>
      </c>
      <c r="B1651" s="31" t="s">
        <v>402</v>
      </c>
      <c r="C1651" s="31" t="s">
        <v>91</v>
      </c>
      <c r="D1651" s="31" t="s">
        <v>13</v>
      </c>
      <c r="E1651" s="31" t="s">
        <v>525</v>
      </c>
      <c r="F1651" s="31" t="s">
        <v>29</v>
      </c>
      <c r="G1651" s="45">
        <f t="shared" si="619"/>
        <v>12400430</v>
      </c>
      <c r="H1651" s="45">
        <v>12400430</v>
      </c>
      <c r="I1651" s="19">
        <f t="shared" si="601"/>
        <v>0</v>
      </c>
    </row>
    <row r="1652" spans="1:9" s="20" customFormat="1">
      <c r="A1652" s="33" t="s">
        <v>30</v>
      </c>
      <c r="B1652" s="31" t="s">
        <v>402</v>
      </c>
      <c r="C1652" s="31" t="s">
        <v>91</v>
      </c>
      <c r="D1652" s="31" t="s">
        <v>13</v>
      </c>
      <c r="E1652" s="31" t="s">
        <v>525</v>
      </c>
      <c r="F1652" s="31" t="s">
        <v>31</v>
      </c>
      <c r="G1652" s="32">
        <v>12400430</v>
      </c>
      <c r="H1652" s="32">
        <v>12400430</v>
      </c>
      <c r="I1652" s="19">
        <f t="shared" si="601"/>
        <v>0</v>
      </c>
    </row>
    <row r="1653" spans="1:9" s="20" customFormat="1" ht="25.5">
      <c r="A1653" s="42" t="s">
        <v>882</v>
      </c>
      <c r="B1653" s="31" t="s">
        <v>402</v>
      </c>
      <c r="C1653" s="31" t="s">
        <v>91</v>
      </c>
      <c r="D1653" s="31" t="s">
        <v>13</v>
      </c>
      <c r="E1653" s="31" t="s">
        <v>883</v>
      </c>
      <c r="F1653" s="31" t="s">
        <v>9</v>
      </c>
      <c r="G1653" s="45">
        <f t="shared" ref="G1653:G1654" si="620">G1654</f>
        <v>35409530</v>
      </c>
      <c r="H1653" s="45">
        <v>35409530</v>
      </c>
      <c r="I1653" s="19">
        <f t="shared" si="601"/>
        <v>0</v>
      </c>
    </row>
    <row r="1654" spans="1:9" s="20" customFormat="1" ht="25.5">
      <c r="A1654" s="29" t="s">
        <v>28</v>
      </c>
      <c r="B1654" s="31" t="s">
        <v>402</v>
      </c>
      <c r="C1654" s="31" t="s">
        <v>91</v>
      </c>
      <c r="D1654" s="31" t="s">
        <v>13</v>
      </c>
      <c r="E1654" s="31" t="s">
        <v>883</v>
      </c>
      <c r="F1654" s="31" t="s">
        <v>29</v>
      </c>
      <c r="G1654" s="45">
        <f t="shared" si="620"/>
        <v>35409530</v>
      </c>
      <c r="H1654" s="45">
        <v>35409530</v>
      </c>
      <c r="I1654" s="19">
        <f t="shared" si="601"/>
        <v>0</v>
      </c>
    </row>
    <row r="1655" spans="1:9" s="20" customFormat="1">
      <c r="A1655" s="33" t="s">
        <v>30</v>
      </c>
      <c r="B1655" s="31" t="s">
        <v>402</v>
      </c>
      <c r="C1655" s="31" t="s">
        <v>91</v>
      </c>
      <c r="D1655" s="31" t="s">
        <v>13</v>
      </c>
      <c r="E1655" s="31" t="s">
        <v>883</v>
      </c>
      <c r="F1655" s="31" t="s">
        <v>31</v>
      </c>
      <c r="G1655" s="32">
        <v>35409530</v>
      </c>
      <c r="H1655" s="32">
        <v>35409530</v>
      </c>
      <c r="I1655" s="19">
        <f t="shared" si="601"/>
        <v>0</v>
      </c>
    </row>
    <row r="1656" spans="1:9" s="20" customFormat="1" ht="51">
      <c r="A1656" s="29" t="s">
        <v>884</v>
      </c>
      <c r="B1656" s="37" t="s">
        <v>402</v>
      </c>
      <c r="C1656" s="38" t="s">
        <v>91</v>
      </c>
      <c r="D1656" s="38" t="s">
        <v>13</v>
      </c>
      <c r="E1656" s="38" t="s">
        <v>885</v>
      </c>
      <c r="F1656" s="38" t="s">
        <v>9</v>
      </c>
      <c r="G1656" s="39">
        <f t="shared" ref="G1656:G1657" si="621">G1657</f>
        <v>24334310</v>
      </c>
      <c r="H1656" s="39">
        <v>24334310</v>
      </c>
      <c r="I1656" s="19">
        <f t="shared" si="601"/>
        <v>0</v>
      </c>
    </row>
    <row r="1657" spans="1:9" s="20" customFormat="1" ht="25.5">
      <c r="A1657" s="29" t="s">
        <v>28</v>
      </c>
      <c r="B1657" s="37" t="s">
        <v>402</v>
      </c>
      <c r="C1657" s="38" t="s">
        <v>91</v>
      </c>
      <c r="D1657" s="38" t="s">
        <v>13</v>
      </c>
      <c r="E1657" s="38" t="s">
        <v>885</v>
      </c>
      <c r="F1657" s="38" t="s">
        <v>29</v>
      </c>
      <c r="G1657" s="39">
        <f t="shared" si="621"/>
        <v>24334310</v>
      </c>
      <c r="H1657" s="39">
        <v>24334310</v>
      </c>
      <c r="I1657" s="19">
        <f t="shared" si="601"/>
        <v>0</v>
      </c>
    </row>
    <row r="1658" spans="1:9" s="20" customFormat="1">
      <c r="A1658" s="33" t="s">
        <v>30</v>
      </c>
      <c r="B1658" s="37" t="s">
        <v>402</v>
      </c>
      <c r="C1658" s="38" t="s">
        <v>91</v>
      </c>
      <c r="D1658" s="38" t="s">
        <v>13</v>
      </c>
      <c r="E1658" s="38" t="s">
        <v>885</v>
      </c>
      <c r="F1658" s="38" t="s">
        <v>31</v>
      </c>
      <c r="G1658" s="32">
        <v>24334310</v>
      </c>
      <c r="H1658" s="32">
        <v>24334310</v>
      </c>
      <c r="I1658" s="19">
        <f t="shared" si="601"/>
        <v>0</v>
      </c>
    </row>
    <row r="1659" spans="1:9" s="77" customFormat="1" ht="51">
      <c r="A1659" s="29" t="s">
        <v>886</v>
      </c>
      <c r="B1659" s="31" t="s">
        <v>402</v>
      </c>
      <c r="C1659" s="31" t="s">
        <v>91</v>
      </c>
      <c r="D1659" s="31" t="s">
        <v>13</v>
      </c>
      <c r="E1659" s="31" t="s">
        <v>887</v>
      </c>
      <c r="F1659" s="38" t="s">
        <v>9</v>
      </c>
      <c r="G1659" s="32">
        <f t="shared" ref="G1659:G1660" si="622">G1660</f>
        <v>3000000</v>
      </c>
      <c r="H1659" s="32">
        <v>3000000</v>
      </c>
      <c r="I1659" s="19">
        <f t="shared" si="601"/>
        <v>0</v>
      </c>
    </row>
    <row r="1660" spans="1:9" s="77" customFormat="1" ht="25.5">
      <c r="A1660" s="29" t="s">
        <v>28</v>
      </c>
      <c r="B1660" s="31" t="s">
        <v>402</v>
      </c>
      <c r="C1660" s="31" t="s">
        <v>91</v>
      </c>
      <c r="D1660" s="31" t="s">
        <v>13</v>
      </c>
      <c r="E1660" s="31" t="s">
        <v>887</v>
      </c>
      <c r="F1660" s="38" t="s">
        <v>29</v>
      </c>
      <c r="G1660" s="32">
        <f t="shared" si="622"/>
        <v>3000000</v>
      </c>
      <c r="H1660" s="32">
        <v>3000000</v>
      </c>
      <c r="I1660" s="19">
        <f t="shared" si="601"/>
        <v>0</v>
      </c>
    </row>
    <row r="1661" spans="1:9" s="77" customFormat="1">
      <c r="A1661" s="33" t="s">
        <v>30</v>
      </c>
      <c r="B1661" s="31" t="s">
        <v>402</v>
      </c>
      <c r="C1661" s="31" t="s">
        <v>91</v>
      </c>
      <c r="D1661" s="31" t="s">
        <v>13</v>
      </c>
      <c r="E1661" s="31" t="s">
        <v>887</v>
      </c>
      <c r="F1661" s="38" t="s">
        <v>31</v>
      </c>
      <c r="G1661" s="32">
        <v>3000000</v>
      </c>
      <c r="H1661" s="32">
        <v>3000000</v>
      </c>
      <c r="I1661" s="19">
        <f t="shared" si="601"/>
        <v>0</v>
      </c>
    </row>
    <row r="1662" spans="1:9" s="20" customFormat="1" ht="25.5">
      <c r="A1662" s="29" t="s">
        <v>425</v>
      </c>
      <c r="B1662" s="38" t="s">
        <v>402</v>
      </c>
      <c r="C1662" s="38" t="s">
        <v>91</v>
      </c>
      <c r="D1662" s="38" t="s">
        <v>13</v>
      </c>
      <c r="E1662" s="38" t="s">
        <v>426</v>
      </c>
      <c r="F1662" s="38" t="s">
        <v>9</v>
      </c>
      <c r="G1662" s="71">
        <f t="shared" ref="G1662:G1666" si="623">G1663</f>
        <v>3385520</v>
      </c>
      <c r="H1662" s="71">
        <v>3385520</v>
      </c>
      <c r="I1662" s="19">
        <f t="shared" si="601"/>
        <v>0</v>
      </c>
    </row>
    <row r="1663" spans="1:9" s="20" customFormat="1" ht="38.25">
      <c r="A1663" s="36" t="s">
        <v>427</v>
      </c>
      <c r="B1663" s="38" t="s">
        <v>402</v>
      </c>
      <c r="C1663" s="38" t="s">
        <v>91</v>
      </c>
      <c r="D1663" s="38" t="s">
        <v>13</v>
      </c>
      <c r="E1663" s="38" t="s">
        <v>428</v>
      </c>
      <c r="F1663" s="38" t="s">
        <v>9</v>
      </c>
      <c r="G1663" s="71">
        <f t="shared" si="623"/>
        <v>3385520</v>
      </c>
      <c r="H1663" s="71">
        <v>3385520</v>
      </c>
      <c r="I1663" s="19">
        <f t="shared" ref="I1663:I1726" si="624">G1663-H1663</f>
        <v>0</v>
      </c>
    </row>
    <row r="1664" spans="1:9" s="20" customFormat="1" ht="25.5">
      <c r="A1664" s="36" t="s">
        <v>888</v>
      </c>
      <c r="B1664" s="38" t="s">
        <v>402</v>
      </c>
      <c r="C1664" s="38" t="s">
        <v>91</v>
      </c>
      <c r="D1664" s="38" t="s">
        <v>13</v>
      </c>
      <c r="E1664" s="38" t="s">
        <v>889</v>
      </c>
      <c r="F1664" s="38" t="s">
        <v>9</v>
      </c>
      <c r="G1664" s="71">
        <f t="shared" si="623"/>
        <v>3385520</v>
      </c>
      <c r="H1664" s="71">
        <v>3385520</v>
      </c>
      <c r="I1664" s="19">
        <f t="shared" si="624"/>
        <v>0</v>
      </c>
    </row>
    <row r="1665" spans="1:9" s="20" customFormat="1" ht="25.5">
      <c r="A1665" s="29" t="s">
        <v>431</v>
      </c>
      <c r="B1665" s="31" t="s">
        <v>402</v>
      </c>
      <c r="C1665" s="31" t="s">
        <v>91</v>
      </c>
      <c r="D1665" s="31" t="s">
        <v>13</v>
      </c>
      <c r="E1665" s="31" t="s">
        <v>890</v>
      </c>
      <c r="F1665" s="31" t="s">
        <v>9</v>
      </c>
      <c r="G1665" s="78">
        <f t="shared" si="623"/>
        <v>3385520</v>
      </c>
      <c r="H1665" s="78">
        <v>3385520</v>
      </c>
      <c r="I1665" s="19">
        <f t="shared" si="624"/>
        <v>0</v>
      </c>
    </row>
    <row r="1666" spans="1:9" s="20" customFormat="1" ht="25.5">
      <c r="A1666" s="29" t="s">
        <v>28</v>
      </c>
      <c r="B1666" s="31" t="s">
        <v>402</v>
      </c>
      <c r="C1666" s="31" t="s">
        <v>91</v>
      </c>
      <c r="D1666" s="31" t="s">
        <v>13</v>
      </c>
      <c r="E1666" s="31" t="s">
        <v>890</v>
      </c>
      <c r="F1666" s="31" t="s">
        <v>29</v>
      </c>
      <c r="G1666" s="78">
        <f t="shared" si="623"/>
        <v>3385520</v>
      </c>
      <c r="H1666" s="78">
        <v>3385520</v>
      </c>
      <c r="I1666" s="19">
        <f t="shared" si="624"/>
        <v>0</v>
      </c>
    </row>
    <row r="1667" spans="1:9" s="20" customFormat="1">
      <c r="A1667" s="33" t="s">
        <v>30</v>
      </c>
      <c r="B1667" s="31" t="s">
        <v>402</v>
      </c>
      <c r="C1667" s="31" t="s">
        <v>91</v>
      </c>
      <c r="D1667" s="31" t="s">
        <v>13</v>
      </c>
      <c r="E1667" s="31" t="s">
        <v>890</v>
      </c>
      <c r="F1667" s="31" t="s">
        <v>31</v>
      </c>
      <c r="G1667" s="32">
        <v>3385520</v>
      </c>
      <c r="H1667" s="32">
        <v>3385520</v>
      </c>
      <c r="I1667" s="19">
        <f t="shared" si="624"/>
        <v>0</v>
      </c>
    </row>
    <row r="1668" spans="1:9" s="20" customFormat="1" ht="25.5">
      <c r="A1668" s="29" t="s">
        <v>891</v>
      </c>
      <c r="B1668" s="31" t="s">
        <v>402</v>
      </c>
      <c r="C1668" s="31" t="s">
        <v>91</v>
      </c>
      <c r="D1668" s="31" t="s">
        <v>13</v>
      </c>
      <c r="E1668" s="31" t="s">
        <v>892</v>
      </c>
      <c r="F1668" s="31" t="s">
        <v>9</v>
      </c>
      <c r="G1668" s="78">
        <f t="shared" ref="G1668" si="625">G1669</f>
        <v>9180160</v>
      </c>
      <c r="H1668" s="78">
        <v>9180160</v>
      </c>
      <c r="I1668" s="19">
        <f t="shared" si="624"/>
        <v>0</v>
      </c>
    </row>
    <row r="1669" spans="1:9" s="20" customFormat="1" ht="38.25">
      <c r="A1669" s="29" t="s">
        <v>893</v>
      </c>
      <c r="B1669" s="31" t="s">
        <v>402</v>
      </c>
      <c r="C1669" s="31" t="s">
        <v>91</v>
      </c>
      <c r="D1669" s="31" t="s">
        <v>13</v>
      </c>
      <c r="E1669" s="31" t="s">
        <v>894</v>
      </c>
      <c r="F1669" s="31" t="s">
        <v>9</v>
      </c>
      <c r="G1669" s="78">
        <f t="shared" ref="G1669" si="626">G1676+G1670</f>
        <v>9180160</v>
      </c>
      <c r="H1669" s="78">
        <v>9180160</v>
      </c>
      <c r="I1669" s="19">
        <f t="shared" si="624"/>
        <v>0</v>
      </c>
    </row>
    <row r="1670" spans="1:9" s="20" customFormat="1" ht="25.5">
      <c r="A1670" s="29" t="s">
        <v>895</v>
      </c>
      <c r="B1670" s="31" t="s">
        <v>402</v>
      </c>
      <c r="C1670" s="31" t="s">
        <v>91</v>
      </c>
      <c r="D1670" s="31" t="s">
        <v>13</v>
      </c>
      <c r="E1670" s="31" t="s">
        <v>896</v>
      </c>
      <c r="F1670" s="31" t="s">
        <v>9</v>
      </c>
      <c r="G1670" s="45">
        <f t="shared" ref="G1670" si="627">G1671</f>
        <v>8730160</v>
      </c>
      <c r="H1670" s="45">
        <v>8730160</v>
      </c>
      <c r="I1670" s="19">
        <f t="shared" si="624"/>
        <v>0</v>
      </c>
    </row>
    <row r="1671" spans="1:9" s="20" customFormat="1" ht="25.5">
      <c r="A1671" s="29" t="s">
        <v>897</v>
      </c>
      <c r="B1671" s="31" t="s">
        <v>402</v>
      </c>
      <c r="C1671" s="31" t="s">
        <v>91</v>
      </c>
      <c r="D1671" s="31" t="s">
        <v>13</v>
      </c>
      <c r="E1671" s="31" t="s">
        <v>898</v>
      </c>
      <c r="F1671" s="31" t="s">
        <v>9</v>
      </c>
      <c r="G1671" s="45">
        <f t="shared" ref="G1671" si="628">G1674</f>
        <v>8730160</v>
      </c>
      <c r="H1671" s="45">
        <v>8730160</v>
      </c>
      <c r="I1671" s="19">
        <f t="shared" si="624"/>
        <v>0</v>
      </c>
    </row>
    <row r="1672" spans="1:9" s="20" customFormat="1">
      <c r="A1672" s="29" t="s">
        <v>322</v>
      </c>
      <c r="B1672" s="31"/>
      <c r="C1672" s="31"/>
      <c r="D1672" s="31"/>
      <c r="E1672" s="31"/>
      <c r="F1672" s="31"/>
      <c r="G1672" s="45"/>
      <c r="H1672" s="79"/>
      <c r="I1672" s="19">
        <f t="shared" si="624"/>
        <v>0</v>
      </c>
    </row>
    <row r="1673" spans="1:9" s="20" customFormat="1">
      <c r="A1673" s="29" t="s">
        <v>323</v>
      </c>
      <c r="B1673" s="31" t="s">
        <v>402</v>
      </c>
      <c r="C1673" s="31" t="s">
        <v>91</v>
      </c>
      <c r="D1673" s="31" t="s">
        <v>13</v>
      </c>
      <c r="E1673" s="31" t="s">
        <v>898</v>
      </c>
      <c r="F1673" s="31" t="s">
        <v>9</v>
      </c>
      <c r="G1673" s="45">
        <v>8730160</v>
      </c>
      <c r="H1673" s="45">
        <v>8730160</v>
      </c>
      <c r="I1673" s="19">
        <f t="shared" si="624"/>
        <v>0</v>
      </c>
    </row>
    <row r="1674" spans="1:9" s="20" customFormat="1" ht="25.5">
      <c r="A1674" s="29" t="s">
        <v>28</v>
      </c>
      <c r="B1674" s="31" t="s">
        <v>402</v>
      </c>
      <c r="C1674" s="31" t="s">
        <v>91</v>
      </c>
      <c r="D1674" s="31" t="s">
        <v>13</v>
      </c>
      <c r="E1674" s="31" t="s">
        <v>898</v>
      </c>
      <c r="F1674" s="31" t="s">
        <v>29</v>
      </c>
      <c r="G1674" s="45">
        <f t="shared" ref="G1674" si="629">G1675</f>
        <v>8730160</v>
      </c>
      <c r="H1674" s="45">
        <v>8730160</v>
      </c>
      <c r="I1674" s="19">
        <f t="shared" si="624"/>
        <v>0</v>
      </c>
    </row>
    <row r="1675" spans="1:9" s="20" customFormat="1">
      <c r="A1675" s="33" t="s">
        <v>30</v>
      </c>
      <c r="B1675" s="31" t="s">
        <v>402</v>
      </c>
      <c r="C1675" s="31" t="s">
        <v>91</v>
      </c>
      <c r="D1675" s="31" t="s">
        <v>13</v>
      </c>
      <c r="E1675" s="31" t="s">
        <v>898</v>
      </c>
      <c r="F1675" s="31" t="s">
        <v>31</v>
      </c>
      <c r="G1675" s="32">
        <v>8730160</v>
      </c>
      <c r="H1675" s="32">
        <v>8730160</v>
      </c>
      <c r="I1675" s="19">
        <f t="shared" si="624"/>
        <v>0</v>
      </c>
    </row>
    <row r="1676" spans="1:9" s="20" customFormat="1" ht="102">
      <c r="A1676" s="29" t="s">
        <v>899</v>
      </c>
      <c r="B1676" s="31" t="s">
        <v>402</v>
      </c>
      <c r="C1676" s="31" t="s">
        <v>91</v>
      </c>
      <c r="D1676" s="31" t="s">
        <v>13</v>
      </c>
      <c r="E1676" s="31" t="s">
        <v>900</v>
      </c>
      <c r="F1676" s="31" t="s">
        <v>9</v>
      </c>
      <c r="G1676" s="45">
        <f t="shared" ref="G1676:G1678" si="630">G1677</f>
        <v>450000</v>
      </c>
      <c r="H1676" s="45">
        <v>450000</v>
      </c>
      <c r="I1676" s="19">
        <f t="shared" si="624"/>
        <v>0</v>
      </c>
    </row>
    <row r="1677" spans="1:9" s="20" customFormat="1" ht="25.5">
      <c r="A1677" s="35" t="s">
        <v>524</v>
      </c>
      <c r="B1677" s="31" t="s">
        <v>402</v>
      </c>
      <c r="C1677" s="31" t="s">
        <v>91</v>
      </c>
      <c r="D1677" s="31" t="s">
        <v>13</v>
      </c>
      <c r="E1677" s="31" t="s">
        <v>901</v>
      </c>
      <c r="F1677" s="31" t="s">
        <v>9</v>
      </c>
      <c r="G1677" s="45">
        <f t="shared" si="630"/>
        <v>450000</v>
      </c>
      <c r="H1677" s="45">
        <v>450000</v>
      </c>
      <c r="I1677" s="19">
        <f t="shared" si="624"/>
        <v>0</v>
      </c>
    </row>
    <row r="1678" spans="1:9" s="20" customFormat="1" ht="25.5">
      <c r="A1678" s="35" t="s">
        <v>28</v>
      </c>
      <c r="B1678" s="31" t="s">
        <v>402</v>
      </c>
      <c r="C1678" s="31" t="s">
        <v>91</v>
      </c>
      <c r="D1678" s="31" t="s">
        <v>13</v>
      </c>
      <c r="E1678" s="31" t="s">
        <v>901</v>
      </c>
      <c r="F1678" s="31" t="s">
        <v>29</v>
      </c>
      <c r="G1678" s="45">
        <f t="shared" si="630"/>
        <v>450000</v>
      </c>
      <c r="H1678" s="45">
        <v>450000</v>
      </c>
      <c r="I1678" s="19">
        <f t="shared" si="624"/>
        <v>0</v>
      </c>
    </row>
    <row r="1679" spans="1:9" s="20" customFormat="1">
      <c r="A1679" s="33" t="s">
        <v>30</v>
      </c>
      <c r="B1679" s="31" t="s">
        <v>402</v>
      </c>
      <c r="C1679" s="31" t="s">
        <v>91</v>
      </c>
      <c r="D1679" s="31" t="s">
        <v>13</v>
      </c>
      <c r="E1679" s="31" t="s">
        <v>901</v>
      </c>
      <c r="F1679" s="31" t="s">
        <v>31</v>
      </c>
      <c r="G1679" s="32">
        <v>450000</v>
      </c>
      <c r="H1679" s="32">
        <v>450000</v>
      </c>
      <c r="I1679" s="19">
        <f t="shared" si="624"/>
        <v>0</v>
      </c>
    </row>
    <row r="1680" spans="1:9" s="20" customFormat="1">
      <c r="A1680" s="25" t="s">
        <v>902</v>
      </c>
      <c r="B1680" s="26" t="s">
        <v>402</v>
      </c>
      <c r="C1680" s="27" t="s">
        <v>91</v>
      </c>
      <c r="D1680" s="27" t="s">
        <v>91</v>
      </c>
      <c r="E1680" s="27" t="s">
        <v>8</v>
      </c>
      <c r="F1680" s="27" t="s">
        <v>9</v>
      </c>
      <c r="G1680" s="28">
        <f t="shared" ref="G1680:G1681" si="631">G1681</f>
        <v>50925530</v>
      </c>
      <c r="H1680" s="28">
        <v>50925530</v>
      </c>
      <c r="I1680" s="19">
        <f t="shared" si="624"/>
        <v>0</v>
      </c>
    </row>
    <row r="1681" spans="1:9" s="20" customFormat="1" ht="25.5">
      <c r="A1681" s="29" t="s">
        <v>809</v>
      </c>
      <c r="B1681" s="31" t="s">
        <v>402</v>
      </c>
      <c r="C1681" s="31" t="s">
        <v>91</v>
      </c>
      <c r="D1681" s="31" t="s">
        <v>91</v>
      </c>
      <c r="E1681" s="31" t="s">
        <v>810</v>
      </c>
      <c r="F1681" s="31" t="s">
        <v>9</v>
      </c>
      <c r="G1681" s="78">
        <f t="shared" si="631"/>
        <v>50925530</v>
      </c>
      <c r="H1681" s="78">
        <v>50925530</v>
      </c>
      <c r="I1681" s="19">
        <f t="shared" si="624"/>
        <v>0</v>
      </c>
    </row>
    <row r="1682" spans="1:9" s="20" customFormat="1" ht="25.5">
      <c r="A1682" s="29" t="s">
        <v>811</v>
      </c>
      <c r="B1682" s="31" t="s">
        <v>402</v>
      </c>
      <c r="C1682" s="31" t="s">
        <v>91</v>
      </c>
      <c r="D1682" s="31" t="s">
        <v>91</v>
      </c>
      <c r="E1682" s="31" t="s">
        <v>812</v>
      </c>
      <c r="F1682" s="31" t="s">
        <v>9</v>
      </c>
      <c r="G1682" s="78">
        <f>G1683+G1692</f>
        <v>50925530</v>
      </c>
      <c r="H1682" s="78">
        <v>50925530</v>
      </c>
      <c r="I1682" s="19">
        <f t="shared" si="624"/>
        <v>0</v>
      </c>
    </row>
    <row r="1683" spans="1:9" s="20" customFormat="1" ht="25.5">
      <c r="A1683" s="29" t="s">
        <v>18</v>
      </c>
      <c r="B1683" s="31" t="s">
        <v>402</v>
      </c>
      <c r="C1683" s="31" t="s">
        <v>91</v>
      </c>
      <c r="D1683" s="31" t="s">
        <v>91</v>
      </c>
      <c r="E1683" s="31" t="s">
        <v>903</v>
      </c>
      <c r="F1683" s="31" t="s">
        <v>9</v>
      </c>
      <c r="G1683" s="78">
        <f t="shared" ref="G1683" si="632">G1684+G1687+G1689</f>
        <v>7374470</v>
      </c>
      <c r="H1683" s="78">
        <v>7374470</v>
      </c>
      <c r="I1683" s="19">
        <f t="shared" si="624"/>
        <v>0</v>
      </c>
    </row>
    <row r="1684" spans="1:9" s="20" customFormat="1" ht="25.5">
      <c r="A1684" s="33" t="s">
        <v>20</v>
      </c>
      <c r="B1684" s="31" t="s">
        <v>402</v>
      </c>
      <c r="C1684" s="31" t="s">
        <v>91</v>
      </c>
      <c r="D1684" s="31" t="s">
        <v>91</v>
      </c>
      <c r="E1684" s="31" t="s">
        <v>903</v>
      </c>
      <c r="F1684" s="31" t="s">
        <v>21</v>
      </c>
      <c r="G1684" s="32">
        <f t="shared" ref="G1684" si="633">SUM(G1685:G1686)</f>
        <v>1182760</v>
      </c>
      <c r="H1684" s="32">
        <v>1182760</v>
      </c>
      <c r="I1684" s="19">
        <f t="shared" si="624"/>
        <v>0</v>
      </c>
    </row>
    <row r="1685" spans="1:9" s="20" customFormat="1" ht="25.5">
      <c r="A1685" s="33" t="s">
        <v>22</v>
      </c>
      <c r="B1685" s="31" t="s">
        <v>402</v>
      </c>
      <c r="C1685" s="31" t="s">
        <v>91</v>
      </c>
      <c r="D1685" s="31" t="s">
        <v>91</v>
      </c>
      <c r="E1685" s="31" t="s">
        <v>903</v>
      </c>
      <c r="F1685" s="31" t="s">
        <v>23</v>
      </c>
      <c r="G1685" s="32">
        <v>908442.5</v>
      </c>
      <c r="H1685" s="32">
        <v>908442.5</v>
      </c>
      <c r="I1685" s="19">
        <f t="shared" si="624"/>
        <v>0</v>
      </c>
    </row>
    <row r="1686" spans="1:9" s="20" customFormat="1" ht="38.25">
      <c r="A1686" s="33" t="s">
        <v>26</v>
      </c>
      <c r="B1686" s="31" t="s">
        <v>402</v>
      </c>
      <c r="C1686" s="31" t="s">
        <v>91</v>
      </c>
      <c r="D1686" s="31" t="s">
        <v>91</v>
      </c>
      <c r="E1686" s="31" t="s">
        <v>903</v>
      </c>
      <c r="F1686" s="31" t="s">
        <v>27</v>
      </c>
      <c r="G1686" s="32">
        <v>274317.5</v>
      </c>
      <c r="H1686" s="32">
        <v>274317.5</v>
      </c>
      <c r="I1686" s="19">
        <f t="shared" si="624"/>
        <v>0</v>
      </c>
    </row>
    <row r="1687" spans="1:9" s="20" customFormat="1" ht="25.5">
      <c r="A1687" s="29" t="s">
        <v>28</v>
      </c>
      <c r="B1687" s="31" t="s">
        <v>402</v>
      </c>
      <c r="C1687" s="31" t="s">
        <v>91</v>
      </c>
      <c r="D1687" s="31" t="s">
        <v>91</v>
      </c>
      <c r="E1687" s="31" t="s">
        <v>903</v>
      </c>
      <c r="F1687" s="31" t="s">
        <v>29</v>
      </c>
      <c r="G1687" s="32">
        <f t="shared" ref="G1687" si="634">G1688</f>
        <v>6082710</v>
      </c>
      <c r="H1687" s="32">
        <v>6082710</v>
      </c>
      <c r="I1687" s="19">
        <f t="shared" si="624"/>
        <v>0</v>
      </c>
    </row>
    <row r="1688" spans="1:9" s="20" customFormat="1">
      <c r="A1688" s="33" t="s">
        <v>30</v>
      </c>
      <c r="B1688" s="31" t="s">
        <v>402</v>
      </c>
      <c r="C1688" s="31" t="s">
        <v>91</v>
      </c>
      <c r="D1688" s="31" t="s">
        <v>91</v>
      </c>
      <c r="E1688" s="31" t="s">
        <v>903</v>
      </c>
      <c r="F1688" s="31" t="s">
        <v>31</v>
      </c>
      <c r="G1688" s="32">
        <v>6082710</v>
      </c>
      <c r="H1688" s="32">
        <v>6082710</v>
      </c>
      <c r="I1688" s="19">
        <f t="shared" si="624"/>
        <v>0</v>
      </c>
    </row>
    <row r="1689" spans="1:9" s="20" customFormat="1">
      <c r="A1689" s="29" t="s">
        <v>32</v>
      </c>
      <c r="B1689" s="31" t="s">
        <v>402</v>
      </c>
      <c r="C1689" s="31" t="s">
        <v>91</v>
      </c>
      <c r="D1689" s="31" t="s">
        <v>91</v>
      </c>
      <c r="E1689" s="31" t="s">
        <v>903</v>
      </c>
      <c r="F1689" s="31" t="s">
        <v>33</v>
      </c>
      <c r="G1689" s="32">
        <f>SUM(G1690:G1691)</f>
        <v>109000</v>
      </c>
      <c r="H1689" s="32">
        <v>109000</v>
      </c>
      <c r="I1689" s="19">
        <f t="shared" si="624"/>
        <v>0</v>
      </c>
    </row>
    <row r="1690" spans="1:9" s="20" customFormat="1">
      <c r="A1690" s="33" t="s">
        <v>34</v>
      </c>
      <c r="B1690" s="31" t="s">
        <v>402</v>
      </c>
      <c r="C1690" s="31" t="s">
        <v>91</v>
      </c>
      <c r="D1690" s="31" t="s">
        <v>91</v>
      </c>
      <c r="E1690" s="31" t="s">
        <v>903</v>
      </c>
      <c r="F1690" s="31" t="s">
        <v>35</v>
      </c>
      <c r="G1690" s="32">
        <v>69000</v>
      </c>
      <c r="H1690" s="32">
        <v>69000</v>
      </c>
      <c r="I1690" s="19">
        <f t="shared" si="624"/>
        <v>0</v>
      </c>
    </row>
    <row r="1691" spans="1:9" s="20" customFormat="1">
      <c r="A1691" s="33" t="s">
        <v>36</v>
      </c>
      <c r="B1691" s="31" t="s">
        <v>402</v>
      </c>
      <c r="C1691" s="31" t="s">
        <v>91</v>
      </c>
      <c r="D1691" s="31" t="s">
        <v>91</v>
      </c>
      <c r="E1691" s="31" t="s">
        <v>903</v>
      </c>
      <c r="F1691" s="31" t="s">
        <v>37</v>
      </c>
      <c r="G1691" s="32">
        <v>40000</v>
      </c>
      <c r="H1691" s="32">
        <v>40000</v>
      </c>
      <c r="I1691" s="19">
        <f t="shared" si="624"/>
        <v>0</v>
      </c>
    </row>
    <row r="1692" spans="1:9" s="20" customFormat="1" ht="25.5">
      <c r="A1692" s="29" t="s">
        <v>38</v>
      </c>
      <c r="B1692" s="31" t="s">
        <v>402</v>
      </c>
      <c r="C1692" s="31" t="s">
        <v>91</v>
      </c>
      <c r="D1692" s="31" t="s">
        <v>91</v>
      </c>
      <c r="E1692" s="31" t="s">
        <v>904</v>
      </c>
      <c r="F1692" s="31" t="s">
        <v>9</v>
      </c>
      <c r="G1692" s="32">
        <f t="shared" ref="G1692" si="635">G1693</f>
        <v>43551060</v>
      </c>
      <c r="H1692" s="32">
        <v>43551060</v>
      </c>
      <c r="I1692" s="19">
        <f t="shared" si="624"/>
        <v>0</v>
      </c>
    </row>
    <row r="1693" spans="1:9" s="20" customFormat="1" ht="25.5">
      <c r="A1693" s="33" t="s">
        <v>20</v>
      </c>
      <c r="B1693" s="31" t="s">
        <v>402</v>
      </c>
      <c r="C1693" s="31" t="s">
        <v>91</v>
      </c>
      <c r="D1693" s="31" t="s">
        <v>91</v>
      </c>
      <c r="E1693" s="31" t="s">
        <v>904</v>
      </c>
      <c r="F1693" s="31" t="s">
        <v>21</v>
      </c>
      <c r="G1693" s="32">
        <f t="shared" ref="G1693" si="636">SUM(G1694:G1695)</f>
        <v>43551060</v>
      </c>
      <c r="H1693" s="32">
        <v>43551060</v>
      </c>
      <c r="I1693" s="19">
        <f t="shared" si="624"/>
        <v>0</v>
      </c>
    </row>
    <row r="1694" spans="1:9" s="20" customFormat="1">
      <c r="A1694" s="33" t="s">
        <v>40</v>
      </c>
      <c r="B1694" s="31" t="s">
        <v>402</v>
      </c>
      <c r="C1694" s="31" t="s">
        <v>91</v>
      </c>
      <c r="D1694" s="31" t="s">
        <v>91</v>
      </c>
      <c r="E1694" s="31" t="s">
        <v>904</v>
      </c>
      <c r="F1694" s="31" t="s">
        <v>41</v>
      </c>
      <c r="G1694" s="32">
        <v>33448976</v>
      </c>
      <c r="H1694" s="32">
        <v>33448976</v>
      </c>
      <c r="I1694" s="19">
        <f t="shared" si="624"/>
        <v>0</v>
      </c>
    </row>
    <row r="1695" spans="1:9" s="20" customFormat="1" ht="38.25">
      <c r="A1695" s="33" t="s">
        <v>26</v>
      </c>
      <c r="B1695" s="31" t="s">
        <v>402</v>
      </c>
      <c r="C1695" s="31" t="s">
        <v>91</v>
      </c>
      <c r="D1695" s="31" t="s">
        <v>91</v>
      </c>
      <c r="E1695" s="31" t="s">
        <v>904</v>
      </c>
      <c r="F1695" s="31" t="s">
        <v>27</v>
      </c>
      <c r="G1695" s="32">
        <v>10102084</v>
      </c>
      <c r="H1695" s="32">
        <v>10102084</v>
      </c>
      <c r="I1695" s="19">
        <f t="shared" si="624"/>
        <v>0</v>
      </c>
    </row>
    <row r="1696" spans="1:9" s="20" customFormat="1">
      <c r="A1696" s="21" t="s">
        <v>551</v>
      </c>
      <c r="B1696" s="22" t="s">
        <v>402</v>
      </c>
      <c r="C1696" s="23" t="s">
        <v>242</v>
      </c>
      <c r="D1696" s="23" t="s">
        <v>7</v>
      </c>
      <c r="E1696" s="23" t="s">
        <v>8</v>
      </c>
      <c r="F1696" s="23" t="s">
        <v>9</v>
      </c>
      <c r="G1696" s="24">
        <f t="shared" ref="G1696:G1702" si="637">G1697</f>
        <v>1162500</v>
      </c>
      <c r="H1696" s="24">
        <v>1162500</v>
      </c>
      <c r="I1696" s="19">
        <f t="shared" si="624"/>
        <v>0</v>
      </c>
    </row>
    <row r="1697" spans="1:9" s="20" customFormat="1">
      <c r="A1697" s="25" t="s">
        <v>243</v>
      </c>
      <c r="B1697" s="26" t="s">
        <v>402</v>
      </c>
      <c r="C1697" s="27" t="s">
        <v>242</v>
      </c>
      <c r="D1697" s="27" t="s">
        <v>11</v>
      </c>
      <c r="E1697" s="27" t="s">
        <v>8</v>
      </c>
      <c r="F1697" s="27" t="s">
        <v>9</v>
      </c>
      <c r="G1697" s="28">
        <f t="shared" si="637"/>
        <v>1162500</v>
      </c>
      <c r="H1697" s="28">
        <v>1162500</v>
      </c>
      <c r="I1697" s="19">
        <f t="shared" si="624"/>
        <v>0</v>
      </c>
    </row>
    <row r="1698" spans="1:9" s="20" customFormat="1">
      <c r="A1698" s="29" t="s">
        <v>244</v>
      </c>
      <c r="B1698" s="30" t="s">
        <v>402</v>
      </c>
      <c r="C1698" s="31" t="s">
        <v>242</v>
      </c>
      <c r="D1698" s="31" t="s">
        <v>11</v>
      </c>
      <c r="E1698" s="38" t="s">
        <v>245</v>
      </c>
      <c r="F1698" s="31" t="s">
        <v>9</v>
      </c>
      <c r="G1698" s="32">
        <f t="shared" si="637"/>
        <v>1162500</v>
      </c>
      <c r="H1698" s="32">
        <v>1162500</v>
      </c>
      <c r="I1698" s="19">
        <f t="shared" si="624"/>
        <v>0</v>
      </c>
    </row>
    <row r="1699" spans="1:9" s="20" customFormat="1" ht="51">
      <c r="A1699" s="29" t="s">
        <v>376</v>
      </c>
      <c r="B1699" s="30" t="s">
        <v>402</v>
      </c>
      <c r="C1699" s="31" t="s">
        <v>242</v>
      </c>
      <c r="D1699" s="31" t="s">
        <v>11</v>
      </c>
      <c r="E1699" s="38" t="s">
        <v>247</v>
      </c>
      <c r="F1699" s="31" t="s">
        <v>9</v>
      </c>
      <c r="G1699" s="32">
        <f t="shared" si="637"/>
        <v>1162500</v>
      </c>
      <c r="H1699" s="32">
        <v>1162500</v>
      </c>
      <c r="I1699" s="19">
        <f t="shared" si="624"/>
        <v>0</v>
      </c>
    </row>
    <row r="1700" spans="1:9" s="20" customFormat="1" ht="63.75">
      <c r="A1700" s="29" t="s">
        <v>248</v>
      </c>
      <c r="B1700" s="30" t="s">
        <v>402</v>
      </c>
      <c r="C1700" s="31" t="s">
        <v>242</v>
      </c>
      <c r="D1700" s="31" t="s">
        <v>11</v>
      </c>
      <c r="E1700" s="38" t="s">
        <v>249</v>
      </c>
      <c r="F1700" s="31" t="s">
        <v>9</v>
      </c>
      <c r="G1700" s="32">
        <f t="shared" si="637"/>
        <v>1162500</v>
      </c>
      <c r="H1700" s="32">
        <v>1162500</v>
      </c>
      <c r="I1700" s="19">
        <f t="shared" si="624"/>
        <v>0</v>
      </c>
    </row>
    <row r="1701" spans="1:9" s="20" customFormat="1" ht="25.5">
      <c r="A1701" s="29" t="s">
        <v>250</v>
      </c>
      <c r="B1701" s="30" t="s">
        <v>402</v>
      </c>
      <c r="C1701" s="31" t="s">
        <v>242</v>
      </c>
      <c r="D1701" s="31" t="s">
        <v>11</v>
      </c>
      <c r="E1701" s="38" t="s">
        <v>251</v>
      </c>
      <c r="F1701" s="31" t="s">
        <v>9</v>
      </c>
      <c r="G1701" s="32">
        <f t="shared" si="637"/>
        <v>1162500</v>
      </c>
      <c r="H1701" s="32">
        <v>1162500</v>
      </c>
      <c r="I1701" s="19">
        <f t="shared" si="624"/>
        <v>0</v>
      </c>
    </row>
    <row r="1702" spans="1:9" s="20" customFormat="1" ht="25.5">
      <c r="A1702" s="33" t="s">
        <v>28</v>
      </c>
      <c r="B1702" s="30" t="s">
        <v>402</v>
      </c>
      <c r="C1702" s="31" t="s">
        <v>242</v>
      </c>
      <c r="D1702" s="31" t="s">
        <v>11</v>
      </c>
      <c r="E1702" s="38" t="s">
        <v>251</v>
      </c>
      <c r="F1702" s="31" t="s">
        <v>29</v>
      </c>
      <c r="G1702" s="32">
        <f t="shared" si="637"/>
        <v>1162500</v>
      </c>
      <c r="H1702" s="32">
        <v>1162500</v>
      </c>
      <c r="I1702" s="19">
        <f t="shared" si="624"/>
        <v>0</v>
      </c>
    </row>
    <row r="1703" spans="1:9" s="20" customFormat="1">
      <c r="A1703" s="33" t="s">
        <v>30</v>
      </c>
      <c r="B1703" s="30" t="s">
        <v>402</v>
      </c>
      <c r="C1703" s="31" t="s">
        <v>242</v>
      </c>
      <c r="D1703" s="31" t="s">
        <v>11</v>
      </c>
      <c r="E1703" s="38" t="s">
        <v>251</v>
      </c>
      <c r="F1703" s="31" t="s">
        <v>31</v>
      </c>
      <c r="G1703" s="32">
        <v>1162500</v>
      </c>
      <c r="H1703" s="32">
        <v>1162500</v>
      </c>
      <c r="I1703" s="19">
        <f t="shared" si="624"/>
        <v>0</v>
      </c>
    </row>
    <row r="1704" spans="1:9" s="20" customFormat="1">
      <c r="A1704" s="21" t="s">
        <v>311</v>
      </c>
      <c r="B1704" s="22" t="s">
        <v>402</v>
      </c>
      <c r="C1704" s="23" t="s">
        <v>312</v>
      </c>
      <c r="D1704" s="23" t="s">
        <v>7</v>
      </c>
      <c r="E1704" s="23" t="s">
        <v>8</v>
      </c>
      <c r="F1704" s="23" t="s">
        <v>9</v>
      </c>
      <c r="G1704" s="24">
        <f t="shared" ref="G1704:G1706" si="638">G1705</f>
        <v>15164150</v>
      </c>
      <c r="H1704" s="24">
        <v>15164150</v>
      </c>
      <c r="I1704" s="19">
        <f t="shared" si="624"/>
        <v>0</v>
      </c>
    </row>
    <row r="1705" spans="1:9" s="20" customFormat="1">
      <c r="A1705" s="25" t="s">
        <v>313</v>
      </c>
      <c r="B1705" s="26" t="s">
        <v>402</v>
      </c>
      <c r="C1705" s="27">
        <v>10</v>
      </c>
      <c r="D1705" s="27" t="s">
        <v>13</v>
      </c>
      <c r="E1705" s="27" t="s">
        <v>8</v>
      </c>
      <c r="F1705" s="27" t="s">
        <v>9</v>
      </c>
      <c r="G1705" s="28">
        <f t="shared" si="638"/>
        <v>15164150</v>
      </c>
      <c r="H1705" s="28">
        <v>15164150</v>
      </c>
      <c r="I1705" s="19">
        <f t="shared" si="624"/>
        <v>0</v>
      </c>
    </row>
    <row r="1706" spans="1:9" s="20" customFormat="1" ht="25.5">
      <c r="A1706" s="42" t="s">
        <v>377</v>
      </c>
      <c r="B1706" s="38" t="s">
        <v>402</v>
      </c>
      <c r="C1706" s="38">
        <v>10</v>
      </c>
      <c r="D1706" s="38" t="s">
        <v>13</v>
      </c>
      <c r="E1706" s="38" t="s">
        <v>378</v>
      </c>
      <c r="F1706" s="38" t="s">
        <v>9</v>
      </c>
      <c r="G1706" s="39">
        <f t="shared" si="638"/>
        <v>15164150</v>
      </c>
      <c r="H1706" s="39">
        <v>15164150</v>
      </c>
      <c r="I1706" s="19">
        <f t="shared" si="624"/>
        <v>0</v>
      </c>
    </row>
    <row r="1707" spans="1:9" s="20" customFormat="1" ht="38.25">
      <c r="A1707" s="42" t="s">
        <v>379</v>
      </c>
      <c r="B1707" s="38" t="s">
        <v>402</v>
      </c>
      <c r="C1707" s="38">
        <v>10</v>
      </c>
      <c r="D1707" s="38" t="s">
        <v>13</v>
      </c>
      <c r="E1707" s="38" t="s">
        <v>380</v>
      </c>
      <c r="F1707" s="38" t="s">
        <v>9</v>
      </c>
      <c r="G1707" s="39">
        <f t="shared" ref="G1707" si="639">G1708+G1712</f>
        <v>15164150</v>
      </c>
      <c r="H1707" s="39">
        <v>15164150</v>
      </c>
      <c r="I1707" s="19">
        <f t="shared" si="624"/>
        <v>0</v>
      </c>
    </row>
    <row r="1708" spans="1:9" s="20" customFormat="1" ht="38.25">
      <c r="A1708" s="36" t="s">
        <v>905</v>
      </c>
      <c r="B1708" s="38" t="s">
        <v>402</v>
      </c>
      <c r="C1708" s="38">
        <v>10</v>
      </c>
      <c r="D1708" s="38" t="s">
        <v>13</v>
      </c>
      <c r="E1708" s="38" t="s">
        <v>906</v>
      </c>
      <c r="F1708" s="38" t="s">
        <v>9</v>
      </c>
      <c r="G1708" s="39">
        <f t="shared" ref="G1708:G1710" si="640">G1709</f>
        <v>3595030</v>
      </c>
      <c r="H1708" s="39">
        <v>3595030</v>
      </c>
      <c r="I1708" s="19">
        <f t="shared" si="624"/>
        <v>0</v>
      </c>
    </row>
    <row r="1709" spans="1:9" s="20" customFormat="1" ht="38.25">
      <c r="A1709" s="29" t="s">
        <v>907</v>
      </c>
      <c r="B1709" s="31" t="s">
        <v>402</v>
      </c>
      <c r="C1709" s="31">
        <v>10</v>
      </c>
      <c r="D1709" s="31" t="s">
        <v>13</v>
      </c>
      <c r="E1709" s="31" t="s">
        <v>908</v>
      </c>
      <c r="F1709" s="31" t="s">
        <v>9</v>
      </c>
      <c r="G1709" s="32">
        <f t="shared" si="640"/>
        <v>3595030</v>
      </c>
      <c r="H1709" s="32">
        <v>3595030</v>
      </c>
      <c r="I1709" s="19">
        <f t="shared" si="624"/>
        <v>0</v>
      </c>
    </row>
    <row r="1710" spans="1:9" s="20" customFormat="1" ht="38.25">
      <c r="A1710" s="29" t="s">
        <v>209</v>
      </c>
      <c r="B1710" s="31" t="s">
        <v>402</v>
      </c>
      <c r="C1710" s="31">
        <v>10</v>
      </c>
      <c r="D1710" s="31" t="s">
        <v>13</v>
      </c>
      <c r="E1710" s="31" t="s">
        <v>908</v>
      </c>
      <c r="F1710" s="31" t="s">
        <v>210</v>
      </c>
      <c r="G1710" s="32">
        <f t="shared" si="640"/>
        <v>3595030</v>
      </c>
      <c r="H1710" s="32">
        <v>3595030</v>
      </c>
      <c r="I1710" s="19">
        <f t="shared" si="624"/>
        <v>0</v>
      </c>
    </row>
    <row r="1711" spans="1:9" s="20" customFormat="1" ht="51">
      <c r="A1711" s="33" t="s">
        <v>211</v>
      </c>
      <c r="B1711" s="31" t="s">
        <v>402</v>
      </c>
      <c r="C1711" s="31">
        <v>10</v>
      </c>
      <c r="D1711" s="31" t="s">
        <v>13</v>
      </c>
      <c r="E1711" s="31" t="s">
        <v>908</v>
      </c>
      <c r="F1711" s="31" t="s">
        <v>212</v>
      </c>
      <c r="G1711" s="32">
        <v>3595030</v>
      </c>
      <c r="H1711" s="32">
        <v>3595030</v>
      </c>
      <c r="I1711" s="19">
        <f t="shared" si="624"/>
        <v>0</v>
      </c>
    </row>
    <row r="1712" spans="1:9" s="20" customFormat="1" ht="51">
      <c r="A1712" s="36" t="s">
        <v>909</v>
      </c>
      <c r="B1712" s="38" t="s">
        <v>402</v>
      </c>
      <c r="C1712" s="38">
        <v>10</v>
      </c>
      <c r="D1712" s="38" t="s">
        <v>13</v>
      </c>
      <c r="E1712" s="38" t="s">
        <v>910</v>
      </c>
      <c r="F1712" s="38" t="s">
        <v>9</v>
      </c>
      <c r="G1712" s="39">
        <f t="shared" ref="G1712:G1713" si="641">G1713</f>
        <v>11569120</v>
      </c>
      <c r="H1712" s="39">
        <v>11569120</v>
      </c>
      <c r="I1712" s="19">
        <f t="shared" si="624"/>
        <v>0</v>
      </c>
    </row>
    <row r="1713" spans="1:9" s="20" customFormat="1" ht="38.25">
      <c r="A1713" s="29" t="s">
        <v>911</v>
      </c>
      <c r="B1713" s="31" t="s">
        <v>402</v>
      </c>
      <c r="C1713" s="31">
        <v>10</v>
      </c>
      <c r="D1713" s="31" t="s">
        <v>13</v>
      </c>
      <c r="E1713" s="31" t="s">
        <v>912</v>
      </c>
      <c r="F1713" s="31" t="s">
        <v>9</v>
      </c>
      <c r="G1713" s="32">
        <f t="shared" si="641"/>
        <v>11569120</v>
      </c>
      <c r="H1713" s="32">
        <v>11569120</v>
      </c>
      <c r="I1713" s="19">
        <f t="shared" si="624"/>
        <v>0</v>
      </c>
    </row>
    <row r="1714" spans="1:9" s="20" customFormat="1" ht="38.25">
      <c r="A1714" s="29" t="s">
        <v>209</v>
      </c>
      <c r="B1714" s="31" t="s">
        <v>402</v>
      </c>
      <c r="C1714" s="31">
        <v>10</v>
      </c>
      <c r="D1714" s="31" t="s">
        <v>13</v>
      </c>
      <c r="E1714" s="31" t="s">
        <v>912</v>
      </c>
      <c r="F1714" s="31" t="s">
        <v>210</v>
      </c>
      <c r="G1714" s="32">
        <f>G1715</f>
        <v>11569120</v>
      </c>
      <c r="H1714" s="32">
        <v>11569120</v>
      </c>
      <c r="I1714" s="19">
        <f t="shared" si="624"/>
        <v>0</v>
      </c>
    </row>
    <row r="1715" spans="1:9" s="20" customFormat="1" ht="51">
      <c r="A1715" s="33" t="s">
        <v>826</v>
      </c>
      <c r="B1715" s="31" t="s">
        <v>402</v>
      </c>
      <c r="C1715" s="31">
        <v>10</v>
      </c>
      <c r="D1715" s="31" t="s">
        <v>13</v>
      </c>
      <c r="E1715" s="31" t="s">
        <v>912</v>
      </c>
      <c r="F1715" s="31" t="s">
        <v>827</v>
      </c>
      <c r="G1715" s="32">
        <v>11569120</v>
      </c>
      <c r="H1715" s="32">
        <v>11569120</v>
      </c>
      <c r="I1715" s="19">
        <f t="shared" si="624"/>
        <v>0</v>
      </c>
    </row>
    <row r="1716" spans="1:9" s="20" customFormat="1">
      <c r="A1716" s="29"/>
      <c r="B1716" s="31"/>
      <c r="C1716" s="31"/>
      <c r="D1716" s="31"/>
      <c r="E1716" s="31"/>
      <c r="F1716" s="31"/>
      <c r="G1716" s="32"/>
      <c r="H1716" s="32"/>
      <c r="I1716" s="19">
        <f t="shared" si="624"/>
        <v>0</v>
      </c>
    </row>
    <row r="1717" spans="1:9" s="20" customFormat="1">
      <c r="A1717" s="16" t="s">
        <v>913</v>
      </c>
      <c r="B1717" s="17" t="s">
        <v>404</v>
      </c>
      <c r="C1717" s="18" t="s">
        <v>7</v>
      </c>
      <c r="D1717" s="18" t="s">
        <v>7</v>
      </c>
      <c r="E1717" s="18" t="s">
        <v>8</v>
      </c>
      <c r="F1717" s="18" t="s">
        <v>9</v>
      </c>
      <c r="G1717" s="19">
        <f>G1718+G1748+G1775+G1799+G1761</f>
        <v>941906222.73000002</v>
      </c>
      <c r="H1717" s="19">
        <v>941906222.73000002</v>
      </c>
      <c r="I1717" s="19">
        <f t="shared" si="624"/>
        <v>0</v>
      </c>
    </row>
    <row r="1718" spans="1:9" s="20" customFormat="1">
      <c r="A1718" s="21" t="s">
        <v>10</v>
      </c>
      <c r="B1718" s="22" t="s">
        <v>404</v>
      </c>
      <c r="C1718" s="23" t="s">
        <v>11</v>
      </c>
      <c r="D1718" s="23" t="s">
        <v>7</v>
      </c>
      <c r="E1718" s="23" t="s">
        <v>8</v>
      </c>
      <c r="F1718" s="23" t="s">
        <v>9</v>
      </c>
      <c r="G1718" s="24">
        <f t="shared" ref="G1718:G1719" si="642">G1719</f>
        <v>53770470</v>
      </c>
      <c r="H1718" s="24">
        <v>53770470</v>
      </c>
      <c r="I1718" s="19">
        <f t="shared" si="624"/>
        <v>0</v>
      </c>
    </row>
    <row r="1719" spans="1:9" s="20" customFormat="1">
      <c r="A1719" s="25" t="s">
        <v>50</v>
      </c>
      <c r="B1719" s="26" t="s">
        <v>404</v>
      </c>
      <c r="C1719" s="27" t="s">
        <v>11</v>
      </c>
      <c r="D1719" s="27" t="s">
        <v>51</v>
      </c>
      <c r="E1719" s="27" t="s">
        <v>8</v>
      </c>
      <c r="F1719" s="27" t="s">
        <v>9</v>
      </c>
      <c r="G1719" s="28">
        <f t="shared" si="642"/>
        <v>53770470</v>
      </c>
      <c r="H1719" s="28">
        <v>53770470</v>
      </c>
      <c r="I1719" s="19">
        <f t="shared" si="624"/>
        <v>0</v>
      </c>
    </row>
    <row r="1720" spans="1:9" s="20" customFormat="1" ht="25.5">
      <c r="A1720" s="33" t="s">
        <v>914</v>
      </c>
      <c r="B1720" s="30" t="s">
        <v>404</v>
      </c>
      <c r="C1720" s="31" t="s">
        <v>11</v>
      </c>
      <c r="D1720" s="31" t="s">
        <v>51</v>
      </c>
      <c r="E1720" s="31" t="s">
        <v>915</v>
      </c>
      <c r="F1720" s="31" t="s">
        <v>9</v>
      </c>
      <c r="G1720" s="32">
        <f t="shared" ref="G1720" si="643">G1721+G1739</f>
        <v>53770470</v>
      </c>
      <c r="H1720" s="32">
        <v>53770470</v>
      </c>
      <c r="I1720" s="19">
        <f t="shared" si="624"/>
        <v>0</v>
      </c>
    </row>
    <row r="1721" spans="1:9" s="20" customFormat="1" ht="25.5">
      <c r="A1721" s="33" t="s">
        <v>916</v>
      </c>
      <c r="B1721" s="30" t="s">
        <v>404</v>
      </c>
      <c r="C1721" s="31" t="s">
        <v>11</v>
      </c>
      <c r="D1721" s="31" t="s">
        <v>51</v>
      </c>
      <c r="E1721" s="31" t="s">
        <v>917</v>
      </c>
      <c r="F1721" s="31" t="s">
        <v>9</v>
      </c>
      <c r="G1721" s="32">
        <f t="shared" ref="G1721" si="644">G1722+G1732+G1736</f>
        <v>49720470</v>
      </c>
      <c r="H1721" s="32">
        <v>49720470</v>
      </c>
      <c r="I1721" s="19">
        <f t="shared" si="624"/>
        <v>0</v>
      </c>
    </row>
    <row r="1722" spans="1:9" s="20" customFormat="1" ht="25.5">
      <c r="A1722" s="33" t="s">
        <v>18</v>
      </c>
      <c r="B1722" s="30" t="s">
        <v>404</v>
      </c>
      <c r="C1722" s="31" t="s">
        <v>11</v>
      </c>
      <c r="D1722" s="31" t="s">
        <v>51</v>
      </c>
      <c r="E1722" s="31" t="s">
        <v>918</v>
      </c>
      <c r="F1722" s="31" t="s">
        <v>9</v>
      </c>
      <c r="G1722" s="32">
        <f t="shared" ref="G1722" si="645">G1723+G1726+G1728</f>
        <v>4819560</v>
      </c>
      <c r="H1722" s="32">
        <v>4819560</v>
      </c>
      <c r="I1722" s="19">
        <f t="shared" si="624"/>
        <v>0</v>
      </c>
    </row>
    <row r="1723" spans="1:9" s="20" customFormat="1" ht="25.5">
      <c r="A1723" s="33" t="s">
        <v>20</v>
      </c>
      <c r="B1723" s="30" t="s">
        <v>404</v>
      </c>
      <c r="C1723" s="31" t="s">
        <v>11</v>
      </c>
      <c r="D1723" s="31" t="s">
        <v>51</v>
      </c>
      <c r="E1723" s="31" t="s">
        <v>918</v>
      </c>
      <c r="F1723" s="31" t="s">
        <v>21</v>
      </c>
      <c r="G1723" s="32">
        <f t="shared" ref="G1723" si="646">SUM(G1724:G1725)</f>
        <v>994437</v>
      </c>
      <c r="H1723" s="32">
        <v>994437</v>
      </c>
      <c r="I1723" s="19">
        <f t="shared" si="624"/>
        <v>0</v>
      </c>
    </row>
    <row r="1724" spans="1:9" s="20" customFormat="1" ht="25.5">
      <c r="A1724" s="33" t="s">
        <v>22</v>
      </c>
      <c r="B1724" s="30" t="s">
        <v>404</v>
      </c>
      <c r="C1724" s="31" t="s">
        <v>11</v>
      </c>
      <c r="D1724" s="31" t="s">
        <v>51</v>
      </c>
      <c r="E1724" s="31" t="s">
        <v>918</v>
      </c>
      <c r="F1724" s="31" t="s">
        <v>23</v>
      </c>
      <c r="G1724" s="32">
        <v>763772.5</v>
      </c>
      <c r="H1724" s="32">
        <v>763772.5</v>
      </c>
      <c r="I1724" s="19">
        <f t="shared" si="624"/>
        <v>0</v>
      </c>
    </row>
    <row r="1725" spans="1:9" s="20" customFormat="1" ht="38.25">
      <c r="A1725" s="33" t="s">
        <v>26</v>
      </c>
      <c r="B1725" s="30" t="s">
        <v>404</v>
      </c>
      <c r="C1725" s="31" t="s">
        <v>11</v>
      </c>
      <c r="D1725" s="31" t="s">
        <v>51</v>
      </c>
      <c r="E1725" s="31" t="s">
        <v>918</v>
      </c>
      <c r="F1725" s="31" t="s">
        <v>27</v>
      </c>
      <c r="G1725" s="32">
        <v>230664.5</v>
      </c>
      <c r="H1725" s="32">
        <v>230664.5</v>
      </c>
      <c r="I1725" s="19">
        <f t="shared" si="624"/>
        <v>0</v>
      </c>
    </row>
    <row r="1726" spans="1:9" s="20" customFormat="1" ht="25.5">
      <c r="A1726" s="33" t="s">
        <v>28</v>
      </c>
      <c r="B1726" s="30" t="s">
        <v>404</v>
      </c>
      <c r="C1726" s="31" t="s">
        <v>11</v>
      </c>
      <c r="D1726" s="31" t="s">
        <v>51</v>
      </c>
      <c r="E1726" s="31" t="s">
        <v>918</v>
      </c>
      <c r="F1726" s="31" t="s">
        <v>29</v>
      </c>
      <c r="G1726" s="32">
        <f t="shared" ref="G1726" si="647">G1727</f>
        <v>3598823</v>
      </c>
      <c r="H1726" s="32">
        <v>3598823</v>
      </c>
      <c r="I1726" s="19">
        <f t="shared" si="624"/>
        <v>0</v>
      </c>
    </row>
    <row r="1727" spans="1:9" s="20" customFormat="1">
      <c r="A1727" s="33" t="s">
        <v>30</v>
      </c>
      <c r="B1727" s="30" t="s">
        <v>404</v>
      </c>
      <c r="C1727" s="31" t="s">
        <v>11</v>
      </c>
      <c r="D1727" s="31" t="s">
        <v>51</v>
      </c>
      <c r="E1727" s="31" t="s">
        <v>918</v>
      </c>
      <c r="F1727" s="31" t="s">
        <v>31</v>
      </c>
      <c r="G1727" s="32">
        <v>3598823</v>
      </c>
      <c r="H1727" s="32">
        <v>3598823</v>
      </c>
      <c r="I1727" s="19">
        <f t="shared" ref="I1727:I1787" si="648">G1727-H1727</f>
        <v>0</v>
      </c>
    </row>
    <row r="1728" spans="1:9" s="20" customFormat="1">
      <c r="A1728" s="33" t="s">
        <v>32</v>
      </c>
      <c r="B1728" s="30" t="s">
        <v>404</v>
      </c>
      <c r="C1728" s="31" t="s">
        <v>11</v>
      </c>
      <c r="D1728" s="31" t="s">
        <v>51</v>
      </c>
      <c r="E1728" s="31" t="s">
        <v>918</v>
      </c>
      <c r="F1728" s="31" t="s">
        <v>33</v>
      </c>
      <c r="G1728" s="32">
        <f t="shared" ref="G1728" si="649">SUM(G1729:G1731)</f>
        <v>226300</v>
      </c>
      <c r="H1728" s="32">
        <v>226300</v>
      </c>
      <c r="I1728" s="19">
        <f t="shared" si="648"/>
        <v>0</v>
      </c>
    </row>
    <row r="1729" spans="1:9" s="20" customFormat="1">
      <c r="A1729" s="33" t="s">
        <v>34</v>
      </c>
      <c r="B1729" s="30" t="s">
        <v>404</v>
      </c>
      <c r="C1729" s="31" t="s">
        <v>11</v>
      </c>
      <c r="D1729" s="31" t="s">
        <v>51</v>
      </c>
      <c r="E1729" s="31" t="s">
        <v>918</v>
      </c>
      <c r="F1729" s="31" t="s">
        <v>35</v>
      </c>
      <c r="G1729" s="32">
        <v>215000</v>
      </c>
      <c r="H1729" s="32">
        <v>215000</v>
      </c>
      <c r="I1729" s="19">
        <f t="shared" si="648"/>
        <v>0</v>
      </c>
    </row>
    <row r="1730" spans="1:9" s="20" customFormat="1">
      <c r="A1730" s="33" t="s">
        <v>36</v>
      </c>
      <c r="B1730" s="30" t="s">
        <v>404</v>
      </c>
      <c r="C1730" s="31" t="s">
        <v>11</v>
      </c>
      <c r="D1730" s="31" t="s">
        <v>51</v>
      </c>
      <c r="E1730" s="31" t="s">
        <v>918</v>
      </c>
      <c r="F1730" s="31" t="s">
        <v>37</v>
      </c>
      <c r="G1730" s="32">
        <v>10300</v>
      </c>
      <c r="H1730" s="32">
        <v>10300</v>
      </c>
      <c r="I1730" s="19">
        <f t="shared" si="648"/>
        <v>0</v>
      </c>
    </row>
    <row r="1731" spans="1:9" s="20" customFormat="1">
      <c r="A1731" s="33" t="s">
        <v>83</v>
      </c>
      <c r="B1731" s="30" t="s">
        <v>404</v>
      </c>
      <c r="C1731" s="31" t="s">
        <v>11</v>
      </c>
      <c r="D1731" s="31" t="s">
        <v>51</v>
      </c>
      <c r="E1731" s="31" t="s">
        <v>918</v>
      </c>
      <c r="F1731" s="31" t="s">
        <v>84</v>
      </c>
      <c r="G1731" s="32">
        <v>1000</v>
      </c>
      <c r="H1731" s="32">
        <v>1000</v>
      </c>
      <c r="I1731" s="19">
        <f t="shared" si="648"/>
        <v>0</v>
      </c>
    </row>
    <row r="1732" spans="1:9" s="20" customFormat="1" ht="25.5">
      <c r="A1732" s="33" t="s">
        <v>38</v>
      </c>
      <c r="B1732" s="30" t="s">
        <v>404</v>
      </c>
      <c r="C1732" s="31" t="s">
        <v>11</v>
      </c>
      <c r="D1732" s="31" t="s">
        <v>51</v>
      </c>
      <c r="E1732" s="31" t="s">
        <v>919</v>
      </c>
      <c r="F1732" s="31" t="s">
        <v>9</v>
      </c>
      <c r="G1732" s="32">
        <f t="shared" ref="G1732" si="650">G1733</f>
        <v>44850910</v>
      </c>
      <c r="H1732" s="32">
        <v>44850910</v>
      </c>
      <c r="I1732" s="19">
        <f t="shared" si="648"/>
        <v>0</v>
      </c>
    </row>
    <row r="1733" spans="1:9" s="20" customFormat="1" ht="25.5">
      <c r="A1733" s="33" t="s">
        <v>20</v>
      </c>
      <c r="B1733" s="30" t="s">
        <v>404</v>
      </c>
      <c r="C1733" s="31" t="s">
        <v>11</v>
      </c>
      <c r="D1733" s="31" t="s">
        <v>51</v>
      </c>
      <c r="E1733" s="31" t="s">
        <v>919</v>
      </c>
      <c r="F1733" s="31" t="s">
        <v>21</v>
      </c>
      <c r="G1733" s="32">
        <f t="shared" ref="G1733" si="651">SUM(G1734:G1735)</f>
        <v>44850910</v>
      </c>
      <c r="H1733" s="32">
        <v>44850910</v>
      </c>
      <c r="I1733" s="19">
        <f t="shared" si="648"/>
        <v>0</v>
      </c>
    </row>
    <row r="1734" spans="1:9" s="20" customFormat="1">
      <c r="A1734" s="33" t="s">
        <v>40</v>
      </c>
      <c r="B1734" s="30" t="s">
        <v>404</v>
      </c>
      <c r="C1734" s="31" t="s">
        <v>11</v>
      </c>
      <c r="D1734" s="31" t="s">
        <v>51</v>
      </c>
      <c r="E1734" s="31" t="s">
        <v>919</v>
      </c>
      <c r="F1734" s="31" t="s">
        <v>41</v>
      </c>
      <c r="G1734" s="32">
        <v>34447697</v>
      </c>
      <c r="H1734" s="32">
        <v>34447697</v>
      </c>
      <c r="I1734" s="19">
        <f t="shared" si="648"/>
        <v>0</v>
      </c>
    </row>
    <row r="1735" spans="1:9" s="20" customFormat="1" ht="38.25">
      <c r="A1735" s="33" t="s">
        <v>26</v>
      </c>
      <c r="B1735" s="30" t="s">
        <v>404</v>
      </c>
      <c r="C1735" s="31" t="s">
        <v>11</v>
      </c>
      <c r="D1735" s="31" t="s">
        <v>51</v>
      </c>
      <c r="E1735" s="31" t="s">
        <v>919</v>
      </c>
      <c r="F1735" s="31" t="s">
        <v>27</v>
      </c>
      <c r="G1735" s="32">
        <v>10403213</v>
      </c>
      <c r="H1735" s="32">
        <v>10403213</v>
      </c>
      <c r="I1735" s="19">
        <f t="shared" si="648"/>
        <v>0</v>
      </c>
    </row>
    <row r="1736" spans="1:9" s="20" customFormat="1" ht="25.5">
      <c r="A1736" s="29" t="s">
        <v>193</v>
      </c>
      <c r="B1736" s="30" t="s">
        <v>404</v>
      </c>
      <c r="C1736" s="31" t="s">
        <v>11</v>
      </c>
      <c r="D1736" s="31" t="s">
        <v>51</v>
      </c>
      <c r="E1736" s="31" t="s">
        <v>920</v>
      </c>
      <c r="F1736" s="31" t="s">
        <v>9</v>
      </c>
      <c r="G1736" s="32">
        <f t="shared" ref="G1736:G1737" si="652">G1737</f>
        <v>50000</v>
      </c>
      <c r="H1736" s="32">
        <v>50000</v>
      </c>
      <c r="I1736" s="19">
        <f t="shared" si="648"/>
        <v>0</v>
      </c>
    </row>
    <row r="1737" spans="1:9" s="20" customFormat="1">
      <c r="A1737" s="29" t="s">
        <v>195</v>
      </c>
      <c r="B1737" s="30" t="s">
        <v>404</v>
      </c>
      <c r="C1737" s="31" t="s">
        <v>11</v>
      </c>
      <c r="D1737" s="31" t="s">
        <v>51</v>
      </c>
      <c r="E1737" s="31" t="s">
        <v>920</v>
      </c>
      <c r="F1737" s="31" t="s">
        <v>196</v>
      </c>
      <c r="G1737" s="32">
        <f t="shared" si="652"/>
        <v>50000</v>
      </c>
      <c r="H1737" s="32">
        <v>50000</v>
      </c>
      <c r="I1737" s="19">
        <f t="shared" si="648"/>
        <v>0</v>
      </c>
    </row>
    <row r="1738" spans="1:9" s="20" customFormat="1" ht="25.5">
      <c r="A1738" s="33" t="s">
        <v>197</v>
      </c>
      <c r="B1738" s="30" t="s">
        <v>404</v>
      </c>
      <c r="C1738" s="31" t="s">
        <v>11</v>
      </c>
      <c r="D1738" s="31" t="s">
        <v>51</v>
      </c>
      <c r="E1738" s="31" t="s">
        <v>920</v>
      </c>
      <c r="F1738" s="31" t="s">
        <v>198</v>
      </c>
      <c r="G1738" s="32">
        <v>50000</v>
      </c>
      <c r="H1738" s="32">
        <v>50000</v>
      </c>
      <c r="I1738" s="19">
        <f t="shared" si="648"/>
        <v>0</v>
      </c>
    </row>
    <row r="1739" spans="1:9" s="20" customFormat="1">
      <c r="A1739" s="33" t="s">
        <v>52</v>
      </c>
      <c r="B1739" s="30" t="s">
        <v>404</v>
      </c>
      <c r="C1739" s="31" t="s">
        <v>11</v>
      </c>
      <c r="D1739" s="31" t="s">
        <v>51</v>
      </c>
      <c r="E1739" s="31" t="s">
        <v>921</v>
      </c>
      <c r="F1739" s="31" t="s">
        <v>9</v>
      </c>
      <c r="G1739" s="32">
        <f t="shared" ref="G1739" si="653">G1745+G1740</f>
        <v>4050000</v>
      </c>
      <c r="H1739" s="32">
        <v>4050000</v>
      </c>
      <c r="I1739" s="19">
        <f t="shared" si="648"/>
        <v>0</v>
      </c>
    </row>
    <row r="1740" spans="1:9" s="20" customFormat="1" ht="38.25">
      <c r="A1740" s="33" t="s">
        <v>922</v>
      </c>
      <c r="B1740" s="30" t="s">
        <v>404</v>
      </c>
      <c r="C1740" s="31" t="s">
        <v>11</v>
      </c>
      <c r="D1740" s="31" t="s">
        <v>51</v>
      </c>
      <c r="E1740" s="31" t="s">
        <v>923</v>
      </c>
      <c r="F1740" s="31" t="s">
        <v>9</v>
      </c>
      <c r="G1740" s="32">
        <f t="shared" ref="G1740" si="654">G1741+G1743</f>
        <v>550000</v>
      </c>
      <c r="H1740" s="32">
        <v>550000</v>
      </c>
      <c r="I1740" s="19">
        <f t="shared" si="648"/>
        <v>0</v>
      </c>
    </row>
    <row r="1741" spans="1:9" s="20" customFormat="1" ht="25.5">
      <c r="A1741" s="29" t="s">
        <v>28</v>
      </c>
      <c r="B1741" s="30" t="s">
        <v>404</v>
      </c>
      <c r="C1741" s="31" t="s">
        <v>11</v>
      </c>
      <c r="D1741" s="31" t="s">
        <v>51</v>
      </c>
      <c r="E1741" s="31" t="s">
        <v>923</v>
      </c>
      <c r="F1741" s="31" t="s">
        <v>29</v>
      </c>
      <c r="G1741" s="32">
        <f t="shared" ref="G1741" si="655">G1742</f>
        <v>200000</v>
      </c>
      <c r="H1741" s="32">
        <v>200000</v>
      </c>
      <c r="I1741" s="19">
        <f t="shared" si="648"/>
        <v>0</v>
      </c>
    </row>
    <row r="1742" spans="1:9" s="20" customFormat="1">
      <c r="A1742" s="33" t="s">
        <v>30</v>
      </c>
      <c r="B1742" s="30" t="s">
        <v>404</v>
      </c>
      <c r="C1742" s="31" t="s">
        <v>11</v>
      </c>
      <c r="D1742" s="31" t="s">
        <v>51</v>
      </c>
      <c r="E1742" s="31" t="s">
        <v>923</v>
      </c>
      <c r="F1742" s="31" t="s">
        <v>31</v>
      </c>
      <c r="G1742" s="32">
        <v>200000</v>
      </c>
      <c r="H1742" s="32">
        <v>200000</v>
      </c>
      <c r="I1742" s="19">
        <f t="shared" si="648"/>
        <v>0</v>
      </c>
    </row>
    <row r="1743" spans="1:9" s="20" customFormat="1">
      <c r="A1743" s="29" t="s">
        <v>195</v>
      </c>
      <c r="B1743" s="30" t="s">
        <v>404</v>
      </c>
      <c r="C1743" s="31" t="s">
        <v>11</v>
      </c>
      <c r="D1743" s="31" t="s">
        <v>51</v>
      </c>
      <c r="E1743" s="31" t="s">
        <v>923</v>
      </c>
      <c r="F1743" s="31" t="s">
        <v>196</v>
      </c>
      <c r="G1743" s="32">
        <f t="shared" ref="G1743" si="656">G1744</f>
        <v>350000</v>
      </c>
      <c r="H1743" s="32">
        <v>350000</v>
      </c>
      <c r="I1743" s="19">
        <f t="shared" si="648"/>
        <v>0</v>
      </c>
    </row>
    <row r="1744" spans="1:9" s="20" customFormat="1" ht="25.5">
      <c r="A1744" s="33" t="s">
        <v>197</v>
      </c>
      <c r="B1744" s="30" t="s">
        <v>404</v>
      </c>
      <c r="C1744" s="31" t="s">
        <v>11</v>
      </c>
      <c r="D1744" s="31" t="s">
        <v>51</v>
      </c>
      <c r="E1744" s="31" t="s">
        <v>923</v>
      </c>
      <c r="F1744" s="31" t="s">
        <v>198</v>
      </c>
      <c r="G1744" s="32">
        <v>350000</v>
      </c>
      <c r="H1744" s="32">
        <v>350000</v>
      </c>
      <c r="I1744" s="19">
        <f t="shared" si="648"/>
        <v>0</v>
      </c>
    </row>
    <row r="1745" spans="1:9" s="20" customFormat="1" ht="25.5">
      <c r="A1745" s="29" t="s">
        <v>924</v>
      </c>
      <c r="B1745" s="30" t="s">
        <v>404</v>
      </c>
      <c r="C1745" s="31" t="s">
        <v>11</v>
      </c>
      <c r="D1745" s="31" t="s">
        <v>51</v>
      </c>
      <c r="E1745" s="31" t="s">
        <v>925</v>
      </c>
      <c r="F1745" s="31" t="s">
        <v>9</v>
      </c>
      <c r="G1745" s="32">
        <f t="shared" ref="G1745:G1746" si="657">G1746</f>
        <v>3500000</v>
      </c>
      <c r="H1745" s="32">
        <v>3500000</v>
      </c>
      <c r="I1745" s="19">
        <f t="shared" si="648"/>
        <v>0</v>
      </c>
    </row>
    <row r="1746" spans="1:9" s="20" customFormat="1" ht="25.5">
      <c r="A1746" s="29" t="s">
        <v>28</v>
      </c>
      <c r="B1746" s="30" t="s">
        <v>404</v>
      </c>
      <c r="C1746" s="31" t="s">
        <v>11</v>
      </c>
      <c r="D1746" s="31" t="s">
        <v>51</v>
      </c>
      <c r="E1746" s="31" t="s">
        <v>925</v>
      </c>
      <c r="F1746" s="31" t="s">
        <v>29</v>
      </c>
      <c r="G1746" s="32">
        <f t="shared" si="657"/>
        <v>3500000</v>
      </c>
      <c r="H1746" s="32">
        <v>3500000</v>
      </c>
      <c r="I1746" s="19">
        <f t="shared" si="648"/>
        <v>0</v>
      </c>
    </row>
    <row r="1747" spans="1:9" s="20" customFormat="1">
      <c r="A1747" s="33" t="s">
        <v>30</v>
      </c>
      <c r="B1747" s="30" t="s">
        <v>404</v>
      </c>
      <c r="C1747" s="31" t="s">
        <v>11</v>
      </c>
      <c r="D1747" s="31" t="s">
        <v>51</v>
      </c>
      <c r="E1747" s="31" t="s">
        <v>925</v>
      </c>
      <c r="F1747" s="31" t="s">
        <v>31</v>
      </c>
      <c r="G1747" s="32">
        <v>3500000</v>
      </c>
      <c r="H1747" s="32">
        <v>3500000</v>
      </c>
      <c r="I1747" s="19">
        <f t="shared" si="648"/>
        <v>0</v>
      </c>
    </row>
    <row r="1748" spans="1:9" s="20" customFormat="1">
      <c r="A1748" s="21" t="s">
        <v>201</v>
      </c>
      <c r="B1748" s="22" t="s">
        <v>404</v>
      </c>
      <c r="C1748" s="23" t="s">
        <v>79</v>
      </c>
      <c r="D1748" s="23" t="s">
        <v>7</v>
      </c>
      <c r="E1748" s="23" t="s">
        <v>8</v>
      </c>
      <c r="F1748" s="23" t="s">
        <v>9</v>
      </c>
      <c r="G1748" s="24">
        <f t="shared" ref="G1748" si="658">G1749</f>
        <v>14488300</v>
      </c>
      <c r="H1748" s="24">
        <v>14488300</v>
      </c>
      <c r="I1748" s="19">
        <f t="shared" si="648"/>
        <v>0</v>
      </c>
    </row>
    <row r="1749" spans="1:9" s="20" customFormat="1">
      <c r="A1749" s="25" t="s">
        <v>296</v>
      </c>
      <c r="B1749" s="26" t="s">
        <v>404</v>
      </c>
      <c r="C1749" s="27" t="s">
        <v>79</v>
      </c>
      <c r="D1749" s="27" t="s">
        <v>63</v>
      </c>
      <c r="E1749" s="27" t="s">
        <v>8</v>
      </c>
      <c r="F1749" s="27" t="s">
        <v>9</v>
      </c>
      <c r="G1749" s="28">
        <f t="shared" ref="G1749" si="659">G1750+G1756</f>
        <v>14488300</v>
      </c>
      <c r="H1749" s="28">
        <v>14488300</v>
      </c>
      <c r="I1749" s="19">
        <f t="shared" si="648"/>
        <v>0</v>
      </c>
    </row>
    <row r="1750" spans="1:9" s="20" customFormat="1" ht="25.5">
      <c r="A1750" s="29" t="s">
        <v>926</v>
      </c>
      <c r="B1750" s="30" t="s">
        <v>404</v>
      </c>
      <c r="C1750" s="30" t="s">
        <v>79</v>
      </c>
      <c r="D1750" s="30" t="s">
        <v>63</v>
      </c>
      <c r="E1750" s="30" t="s">
        <v>927</v>
      </c>
      <c r="F1750" s="30" t="s">
        <v>9</v>
      </c>
      <c r="G1750" s="45">
        <f t="shared" ref="G1750:G1754" si="660">G1751</f>
        <v>9488300</v>
      </c>
      <c r="H1750" s="45">
        <v>9488300</v>
      </c>
      <c r="I1750" s="19">
        <f t="shared" si="648"/>
        <v>0</v>
      </c>
    </row>
    <row r="1751" spans="1:9" s="20" customFormat="1" ht="25.5">
      <c r="A1751" s="29" t="s">
        <v>928</v>
      </c>
      <c r="B1751" s="30" t="s">
        <v>404</v>
      </c>
      <c r="C1751" s="30" t="s">
        <v>79</v>
      </c>
      <c r="D1751" s="30" t="s">
        <v>63</v>
      </c>
      <c r="E1751" s="30" t="s">
        <v>929</v>
      </c>
      <c r="F1751" s="30" t="s">
        <v>9</v>
      </c>
      <c r="G1751" s="45">
        <f t="shared" si="660"/>
        <v>9488300</v>
      </c>
      <c r="H1751" s="45">
        <v>9488300</v>
      </c>
      <c r="I1751" s="19">
        <f t="shared" si="648"/>
        <v>0</v>
      </c>
    </row>
    <row r="1752" spans="1:9" s="20" customFormat="1" ht="51">
      <c r="A1752" s="29" t="s">
        <v>930</v>
      </c>
      <c r="B1752" s="30" t="s">
        <v>404</v>
      </c>
      <c r="C1752" s="30" t="s">
        <v>79</v>
      </c>
      <c r="D1752" s="30" t="s">
        <v>63</v>
      </c>
      <c r="E1752" s="30" t="s">
        <v>931</v>
      </c>
      <c r="F1752" s="30" t="s">
        <v>9</v>
      </c>
      <c r="G1752" s="45">
        <f t="shared" si="660"/>
        <v>9488300</v>
      </c>
      <c r="H1752" s="45">
        <v>9488300</v>
      </c>
      <c r="I1752" s="19">
        <f t="shared" si="648"/>
        <v>0</v>
      </c>
    </row>
    <row r="1753" spans="1:9" s="20" customFormat="1" ht="25.5">
      <c r="A1753" s="33" t="s">
        <v>932</v>
      </c>
      <c r="B1753" s="30" t="s">
        <v>404</v>
      </c>
      <c r="C1753" s="30" t="s">
        <v>79</v>
      </c>
      <c r="D1753" s="30" t="s">
        <v>63</v>
      </c>
      <c r="E1753" s="30" t="s">
        <v>933</v>
      </c>
      <c r="F1753" s="30" t="s">
        <v>9</v>
      </c>
      <c r="G1753" s="45">
        <f t="shared" si="660"/>
        <v>9488300</v>
      </c>
      <c r="H1753" s="45">
        <v>9488300</v>
      </c>
      <c r="I1753" s="19">
        <f t="shared" si="648"/>
        <v>0</v>
      </c>
    </row>
    <row r="1754" spans="1:9" s="20" customFormat="1" ht="25.5">
      <c r="A1754" s="29" t="s">
        <v>28</v>
      </c>
      <c r="B1754" s="30" t="s">
        <v>404</v>
      </c>
      <c r="C1754" s="30" t="s">
        <v>79</v>
      </c>
      <c r="D1754" s="30" t="s">
        <v>63</v>
      </c>
      <c r="E1754" s="30" t="s">
        <v>933</v>
      </c>
      <c r="F1754" s="30" t="s">
        <v>29</v>
      </c>
      <c r="G1754" s="45">
        <f t="shared" si="660"/>
        <v>9488300</v>
      </c>
      <c r="H1754" s="45">
        <v>9488300</v>
      </c>
      <c r="I1754" s="19">
        <f t="shared" si="648"/>
        <v>0</v>
      </c>
    </row>
    <row r="1755" spans="1:9" s="20" customFormat="1">
      <c r="A1755" s="33" t="s">
        <v>30</v>
      </c>
      <c r="B1755" s="30" t="s">
        <v>404</v>
      </c>
      <c r="C1755" s="30" t="s">
        <v>79</v>
      </c>
      <c r="D1755" s="30" t="s">
        <v>63</v>
      </c>
      <c r="E1755" s="30" t="s">
        <v>933</v>
      </c>
      <c r="F1755" s="30" t="s">
        <v>31</v>
      </c>
      <c r="G1755" s="32">
        <v>9488300</v>
      </c>
      <c r="H1755" s="32">
        <v>9488300</v>
      </c>
      <c r="I1755" s="19">
        <f t="shared" si="648"/>
        <v>0</v>
      </c>
    </row>
    <row r="1756" spans="1:9" s="20" customFormat="1" ht="25.5">
      <c r="A1756" s="33" t="s">
        <v>914</v>
      </c>
      <c r="B1756" s="30" t="s">
        <v>404</v>
      </c>
      <c r="C1756" s="30" t="s">
        <v>79</v>
      </c>
      <c r="D1756" s="30" t="s">
        <v>63</v>
      </c>
      <c r="E1756" s="31" t="s">
        <v>915</v>
      </c>
      <c r="F1756" s="31" t="s">
        <v>9</v>
      </c>
      <c r="G1756" s="32">
        <f t="shared" ref="G1756:G1759" si="661">G1757</f>
        <v>5000000</v>
      </c>
      <c r="H1756" s="32">
        <v>5000000</v>
      </c>
      <c r="I1756" s="19">
        <f t="shared" si="648"/>
        <v>0</v>
      </c>
    </row>
    <row r="1757" spans="1:9" s="20" customFormat="1">
      <c r="A1757" s="33" t="s">
        <v>52</v>
      </c>
      <c r="B1757" s="30" t="s">
        <v>404</v>
      </c>
      <c r="C1757" s="30" t="s">
        <v>79</v>
      </c>
      <c r="D1757" s="30" t="s">
        <v>63</v>
      </c>
      <c r="E1757" s="31" t="s">
        <v>921</v>
      </c>
      <c r="F1757" s="31" t="s">
        <v>9</v>
      </c>
      <c r="G1757" s="32">
        <f t="shared" si="661"/>
        <v>5000000</v>
      </c>
      <c r="H1757" s="32">
        <v>5000000</v>
      </c>
      <c r="I1757" s="19">
        <f t="shared" si="648"/>
        <v>0</v>
      </c>
    </row>
    <row r="1758" spans="1:9" s="20" customFormat="1" ht="25.5">
      <c r="A1758" s="33" t="s">
        <v>934</v>
      </c>
      <c r="B1758" s="30" t="s">
        <v>404</v>
      </c>
      <c r="C1758" s="30" t="s">
        <v>79</v>
      </c>
      <c r="D1758" s="30" t="s">
        <v>63</v>
      </c>
      <c r="E1758" s="31" t="s">
        <v>935</v>
      </c>
      <c r="F1758" s="31" t="s">
        <v>9</v>
      </c>
      <c r="G1758" s="32">
        <f t="shared" si="661"/>
        <v>5000000</v>
      </c>
      <c r="H1758" s="32">
        <v>5000000</v>
      </c>
      <c r="I1758" s="19">
        <f t="shared" si="648"/>
        <v>0</v>
      </c>
    </row>
    <row r="1759" spans="1:9" s="20" customFormat="1" ht="25.5">
      <c r="A1759" s="29" t="s">
        <v>28</v>
      </c>
      <c r="B1759" s="30" t="s">
        <v>404</v>
      </c>
      <c r="C1759" s="30" t="s">
        <v>79</v>
      </c>
      <c r="D1759" s="30" t="s">
        <v>63</v>
      </c>
      <c r="E1759" s="31" t="s">
        <v>935</v>
      </c>
      <c r="F1759" s="31" t="s">
        <v>29</v>
      </c>
      <c r="G1759" s="32">
        <f t="shared" si="661"/>
        <v>5000000</v>
      </c>
      <c r="H1759" s="32">
        <v>5000000</v>
      </c>
      <c r="I1759" s="19">
        <f t="shared" si="648"/>
        <v>0</v>
      </c>
    </row>
    <row r="1760" spans="1:9" s="20" customFormat="1">
      <c r="A1760" s="33" t="s">
        <v>30</v>
      </c>
      <c r="B1760" s="30" t="s">
        <v>404</v>
      </c>
      <c r="C1760" s="30" t="s">
        <v>79</v>
      </c>
      <c r="D1760" s="30" t="s">
        <v>63</v>
      </c>
      <c r="E1760" s="31" t="s">
        <v>935</v>
      </c>
      <c r="F1760" s="31" t="s">
        <v>31</v>
      </c>
      <c r="G1760" s="32">
        <v>5000000</v>
      </c>
      <c r="H1760" s="32">
        <v>5000000</v>
      </c>
      <c r="I1760" s="19">
        <f t="shared" si="648"/>
        <v>0</v>
      </c>
    </row>
    <row r="1761" spans="1:9" s="20" customFormat="1">
      <c r="A1761" s="21" t="s">
        <v>765</v>
      </c>
      <c r="B1761" s="22" t="s">
        <v>404</v>
      </c>
      <c r="C1761" s="23" t="s">
        <v>91</v>
      </c>
      <c r="D1761" s="23" t="s">
        <v>7</v>
      </c>
      <c r="E1761" s="23" t="s">
        <v>8</v>
      </c>
      <c r="F1761" s="23" t="s">
        <v>9</v>
      </c>
      <c r="G1761" s="24">
        <f t="shared" ref="G1761" si="662">G1768+G1762</f>
        <v>17968290</v>
      </c>
      <c r="H1761" s="24">
        <v>17968290</v>
      </c>
      <c r="I1761" s="19">
        <f t="shared" si="648"/>
        <v>0</v>
      </c>
    </row>
    <row r="1762" spans="1:9" s="20" customFormat="1">
      <c r="A1762" s="25" t="s">
        <v>766</v>
      </c>
      <c r="B1762" s="26" t="s">
        <v>404</v>
      </c>
      <c r="C1762" s="27" t="s">
        <v>91</v>
      </c>
      <c r="D1762" s="27" t="s">
        <v>11</v>
      </c>
      <c r="E1762" s="27" t="s">
        <v>8</v>
      </c>
      <c r="F1762" s="27" t="s">
        <v>9</v>
      </c>
      <c r="G1762" s="28">
        <f t="shared" ref="G1762:G1766" si="663">G1763</f>
        <v>661000</v>
      </c>
      <c r="H1762" s="28">
        <v>661000</v>
      </c>
      <c r="I1762" s="19">
        <f t="shared" si="648"/>
        <v>0</v>
      </c>
    </row>
    <row r="1763" spans="1:9" s="20" customFormat="1" ht="25.5">
      <c r="A1763" s="33" t="s">
        <v>914</v>
      </c>
      <c r="B1763" s="30" t="s">
        <v>404</v>
      </c>
      <c r="C1763" s="31" t="s">
        <v>91</v>
      </c>
      <c r="D1763" s="31" t="s">
        <v>11</v>
      </c>
      <c r="E1763" s="31" t="s">
        <v>915</v>
      </c>
      <c r="F1763" s="31" t="s">
        <v>9</v>
      </c>
      <c r="G1763" s="32">
        <f t="shared" si="663"/>
        <v>661000</v>
      </c>
      <c r="H1763" s="32">
        <v>661000</v>
      </c>
      <c r="I1763" s="19">
        <f t="shared" si="648"/>
        <v>0</v>
      </c>
    </row>
    <row r="1764" spans="1:9" s="20" customFormat="1">
      <c r="A1764" s="33" t="s">
        <v>52</v>
      </c>
      <c r="B1764" s="30" t="s">
        <v>404</v>
      </c>
      <c r="C1764" s="31" t="s">
        <v>91</v>
      </c>
      <c r="D1764" s="31" t="s">
        <v>11</v>
      </c>
      <c r="E1764" s="31" t="s">
        <v>921</v>
      </c>
      <c r="F1764" s="31" t="s">
        <v>9</v>
      </c>
      <c r="G1764" s="32">
        <f t="shared" si="663"/>
        <v>661000</v>
      </c>
      <c r="H1764" s="32">
        <v>661000</v>
      </c>
      <c r="I1764" s="19">
        <f t="shared" si="648"/>
        <v>0</v>
      </c>
    </row>
    <row r="1765" spans="1:9" s="20" customFormat="1">
      <c r="A1765" s="33" t="s">
        <v>864</v>
      </c>
      <c r="B1765" s="30" t="s">
        <v>404</v>
      </c>
      <c r="C1765" s="31" t="s">
        <v>91</v>
      </c>
      <c r="D1765" s="31" t="s">
        <v>11</v>
      </c>
      <c r="E1765" s="31" t="s">
        <v>936</v>
      </c>
      <c r="F1765" s="31" t="s">
        <v>9</v>
      </c>
      <c r="G1765" s="32">
        <f t="shared" si="663"/>
        <v>661000</v>
      </c>
      <c r="H1765" s="32">
        <v>661000</v>
      </c>
      <c r="I1765" s="19">
        <f t="shared" si="648"/>
        <v>0</v>
      </c>
    </row>
    <row r="1766" spans="1:9" s="20" customFormat="1" ht="25.5">
      <c r="A1766" s="29" t="s">
        <v>28</v>
      </c>
      <c r="B1766" s="30" t="s">
        <v>404</v>
      </c>
      <c r="C1766" s="31" t="s">
        <v>91</v>
      </c>
      <c r="D1766" s="31" t="s">
        <v>11</v>
      </c>
      <c r="E1766" s="31" t="s">
        <v>936</v>
      </c>
      <c r="F1766" s="31" t="s">
        <v>29</v>
      </c>
      <c r="G1766" s="32">
        <f t="shared" si="663"/>
        <v>661000</v>
      </c>
      <c r="H1766" s="32">
        <v>661000</v>
      </c>
      <c r="I1766" s="19">
        <f t="shared" si="648"/>
        <v>0</v>
      </c>
    </row>
    <row r="1767" spans="1:9" s="20" customFormat="1">
      <c r="A1767" s="33" t="s">
        <v>30</v>
      </c>
      <c r="B1767" s="30" t="s">
        <v>404</v>
      </c>
      <c r="C1767" s="31" t="s">
        <v>91</v>
      </c>
      <c r="D1767" s="31" t="s">
        <v>11</v>
      </c>
      <c r="E1767" s="31" t="s">
        <v>936</v>
      </c>
      <c r="F1767" s="31" t="s">
        <v>31</v>
      </c>
      <c r="G1767" s="32">
        <v>661000</v>
      </c>
      <c r="H1767" s="32">
        <v>661000</v>
      </c>
      <c r="I1767" s="19">
        <f t="shared" si="648"/>
        <v>0</v>
      </c>
    </row>
    <row r="1768" spans="1:9" s="20" customFormat="1">
      <c r="A1768" s="25" t="s">
        <v>775</v>
      </c>
      <c r="B1768" s="26" t="s">
        <v>404</v>
      </c>
      <c r="C1768" s="27" t="s">
        <v>91</v>
      </c>
      <c r="D1768" s="27" t="s">
        <v>13</v>
      </c>
      <c r="E1768" s="27" t="s">
        <v>8</v>
      </c>
      <c r="F1768" s="27" t="s">
        <v>9</v>
      </c>
      <c r="G1768" s="28">
        <f t="shared" ref="G1768:G1773" si="664">G1769</f>
        <v>17307290</v>
      </c>
      <c r="H1768" s="28">
        <v>17307290</v>
      </c>
      <c r="I1768" s="19">
        <f t="shared" si="648"/>
        <v>0</v>
      </c>
    </row>
    <row r="1769" spans="1:9" s="20" customFormat="1" ht="25.5">
      <c r="A1769" s="35" t="s">
        <v>891</v>
      </c>
      <c r="B1769" s="37" t="s">
        <v>404</v>
      </c>
      <c r="C1769" s="38" t="s">
        <v>91</v>
      </c>
      <c r="D1769" s="38" t="s">
        <v>13</v>
      </c>
      <c r="E1769" s="62" t="s">
        <v>892</v>
      </c>
      <c r="F1769" s="62" t="s">
        <v>9</v>
      </c>
      <c r="G1769" s="32">
        <f t="shared" si="664"/>
        <v>17307290</v>
      </c>
      <c r="H1769" s="32">
        <v>17307290</v>
      </c>
      <c r="I1769" s="19">
        <f t="shared" si="648"/>
        <v>0</v>
      </c>
    </row>
    <row r="1770" spans="1:9" s="20" customFormat="1" ht="38.25">
      <c r="A1770" s="35" t="s">
        <v>893</v>
      </c>
      <c r="B1770" s="37" t="s">
        <v>404</v>
      </c>
      <c r="C1770" s="38" t="s">
        <v>91</v>
      </c>
      <c r="D1770" s="38" t="s">
        <v>13</v>
      </c>
      <c r="E1770" s="62" t="s">
        <v>894</v>
      </c>
      <c r="F1770" s="62" t="s">
        <v>9</v>
      </c>
      <c r="G1770" s="32">
        <f t="shared" si="664"/>
        <v>17307290</v>
      </c>
      <c r="H1770" s="32">
        <v>17307290</v>
      </c>
      <c r="I1770" s="19">
        <f t="shared" si="648"/>
        <v>0</v>
      </c>
    </row>
    <row r="1771" spans="1:9" s="20" customFormat="1" ht="102">
      <c r="A1771" s="29" t="s">
        <v>899</v>
      </c>
      <c r="B1771" s="37" t="s">
        <v>404</v>
      </c>
      <c r="C1771" s="38" t="s">
        <v>91</v>
      </c>
      <c r="D1771" s="38" t="s">
        <v>13</v>
      </c>
      <c r="E1771" s="62" t="s">
        <v>900</v>
      </c>
      <c r="F1771" s="31" t="s">
        <v>9</v>
      </c>
      <c r="G1771" s="32">
        <f t="shared" si="664"/>
        <v>17307290</v>
      </c>
      <c r="H1771" s="32">
        <v>17307290</v>
      </c>
      <c r="I1771" s="19">
        <f t="shared" si="648"/>
        <v>0</v>
      </c>
    </row>
    <row r="1772" spans="1:9" s="20" customFormat="1" ht="25.5">
      <c r="A1772" s="35" t="s">
        <v>524</v>
      </c>
      <c r="B1772" s="37" t="s">
        <v>404</v>
      </c>
      <c r="C1772" s="38" t="s">
        <v>91</v>
      </c>
      <c r="D1772" s="38" t="s">
        <v>13</v>
      </c>
      <c r="E1772" s="31" t="s">
        <v>901</v>
      </c>
      <c r="F1772" s="31" t="s">
        <v>9</v>
      </c>
      <c r="G1772" s="32">
        <f t="shared" si="664"/>
        <v>17307290</v>
      </c>
      <c r="H1772" s="32">
        <v>17307290</v>
      </c>
      <c r="I1772" s="19">
        <f t="shared" si="648"/>
        <v>0</v>
      </c>
    </row>
    <row r="1773" spans="1:9" s="20" customFormat="1" ht="25.5">
      <c r="A1773" s="35" t="s">
        <v>28</v>
      </c>
      <c r="B1773" s="37" t="s">
        <v>404</v>
      </c>
      <c r="C1773" s="38" t="s">
        <v>91</v>
      </c>
      <c r="D1773" s="38" t="s">
        <v>13</v>
      </c>
      <c r="E1773" s="31" t="s">
        <v>901</v>
      </c>
      <c r="F1773" s="31" t="s">
        <v>29</v>
      </c>
      <c r="G1773" s="32">
        <f t="shared" si="664"/>
        <v>17307290</v>
      </c>
      <c r="H1773" s="32">
        <v>17307290</v>
      </c>
      <c r="I1773" s="19">
        <f t="shared" si="648"/>
        <v>0</v>
      </c>
    </row>
    <row r="1774" spans="1:9" s="20" customFormat="1">
      <c r="A1774" s="33" t="s">
        <v>30</v>
      </c>
      <c r="B1774" s="37" t="s">
        <v>404</v>
      </c>
      <c r="C1774" s="38" t="s">
        <v>91</v>
      </c>
      <c r="D1774" s="38" t="s">
        <v>13</v>
      </c>
      <c r="E1774" s="31" t="s">
        <v>901</v>
      </c>
      <c r="F1774" s="31" t="s">
        <v>31</v>
      </c>
      <c r="G1774" s="32">
        <v>17307290</v>
      </c>
      <c r="H1774" s="32">
        <v>17307290</v>
      </c>
      <c r="I1774" s="19">
        <f t="shared" si="648"/>
        <v>0</v>
      </c>
    </row>
    <row r="1775" spans="1:9" s="20" customFormat="1">
      <c r="A1775" s="21" t="s">
        <v>232</v>
      </c>
      <c r="B1775" s="22" t="s">
        <v>404</v>
      </c>
      <c r="C1775" s="23" t="s">
        <v>233</v>
      </c>
      <c r="D1775" s="23" t="s">
        <v>7</v>
      </c>
      <c r="E1775" s="23" t="s">
        <v>8</v>
      </c>
      <c r="F1775" s="23" t="s">
        <v>9</v>
      </c>
      <c r="G1775" s="24">
        <f>G1776+G1792</f>
        <v>852269162.73000002</v>
      </c>
      <c r="H1775" s="24">
        <v>852269162.73000002</v>
      </c>
      <c r="I1775" s="19">
        <f t="shared" si="648"/>
        <v>0</v>
      </c>
    </row>
    <row r="1776" spans="1:9" s="20" customFormat="1">
      <c r="A1776" s="25" t="s">
        <v>387</v>
      </c>
      <c r="B1776" s="26" t="s">
        <v>404</v>
      </c>
      <c r="C1776" s="27" t="s">
        <v>233</v>
      </c>
      <c r="D1776" s="27" t="s">
        <v>11</v>
      </c>
      <c r="E1776" s="27" t="s">
        <v>8</v>
      </c>
      <c r="F1776" s="27" t="s">
        <v>9</v>
      </c>
      <c r="G1776" s="28">
        <f t="shared" ref="G1776:G1778" si="665">G1777</f>
        <v>154617172.73000002</v>
      </c>
      <c r="H1776" s="28">
        <v>154617172.73000002</v>
      </c>
      <c r="I1776" s="19">
        <f t="shared" si="648"/>
        <v>0</v>
      </c>
    </row>
    <row r="1777" spans="1:9" s="20" customFormat="1" ht="25.5">
      <c r="A1777" s="29" t="s">
        <v>388</v>
      </c>
      <c r="B1777" s="30" t="s">
        <v>404</v>
      </c>
      <c r="C1777" s="31" t="s">
        <v>233</v>
      </c>
      <c r="D1777" s="31" t="s">
        <v>11</v>
      </c>
      <c r="E1777" s="31" t="s">
        <v>389</v>
      </c>
      <c r="F1777" s="31" t="s">
        <v>9</v>
      </c>
      <c r="G1777" s="32">
        <f t="shared" si="665"/>
        <v>154617172.73000002</v>
      </c>
      <c r="H1777" s="32">
        <v>154617172.73000002</v>
      </c>
      <c r="I1777" s="19">
        <f t="shared" si="648"/>
        <v>0</v>
      </c>
    </row>
    <row r="1778" spans="1:9" s="20" customFormat="1" ht="25.5">
      <c r="A1778" s="29" t="s">
        <v>937</v>
      </c>
      <c r="B1778" s="30" t="s">
        <v>404</v>
      </c>
      <c r="C1778" s="31" t="s">
        <v>233</v>
      </c>
      <c r="D1778" s="31" t="s">
        <v>11</v>
      </c>
      <c r="E1778" s="31" t="s">
        <v>938</v>
      </c>
      <c r="F1778" s="31" t="s">
        <v>9</v>
      </c>
      <c r="G1778" s="32">
        <f t="shared" si="665"/>
        <v>154617172.73000002</v>
      </c>
      <c r="H1778" s="32">
        <v>154617172.73000002</v>
      </c>
      <c r="I1778" s="19">
        <f t="shared" si="648"/>
        <v>0</v>
      </c>
    </row>
    <row r="1779" spans="1:9" s="20" customFormat="1" ht="38.25">
      <c r="A1779" s="29" t="s">
        <v>939</v>
      </c>
      <c r="B1779" s="30" t="s">
        <v>404</v>
      </c>
      <c r="C1779" s="31" t="s">
        <v>233</v>
      </c>
      <c r="D1779" s="31" t="s">
        <v>11</v>
      </c>
      <c r="E1779" s="31" t="s">
        <v>940</v>
      </c>
      <c r="F1779" s="31" t="s">
        <v>9</v>
      </c>
      <c r="G1779" s="32">
        <f>G1780+G1786+G1783+G1789</f>
        <v>154617172.73000002</v>
      </c>
      <c r="H1779" s="32">
        <v>154617172.73000002</v>
      </c>
      <c r="I1779" s="19">
        <f t="shared" si="648"/>
        <v>0</v>
      </c>
    </row>
    <row r="1780" spans="1:9" s="20" customFormat="1" ht="38.25">
      <c r="A1780" s="29" t="s">
        <v>941</v>
      </c>
      <c r="B1780" s="30" t="s">
        <v>404</v>
      </c>
      <c r="C1780" s="31" t="s">
        <v>233</v>
      </c>
      <c r="D1780" s="31" t="s">
        <v>11</v>
      </c>
      <c r="E1780" s="31" t="s">
        <v>942</v>
      </c>
      <c r="F1780" s="31" t="s">
        <v>9</v>
      </c>
      <c r="G1780" s="32">
        <f t="shared" ref="G1780:G1781" si="666">G1781</f>
        <v>2600000</v>
      </c>
      <c r="H1780" s="32">
        <v>2600000</v>
      </c>
      <c r="I1780" s="19">
        <f t="shared" si="648"/>
        <v>0</v>
      </c>
    </row>
    <row r="1781" spans="1:9" s="20" customFormat="1">
      <c r="A1781" s="29" t="s">
        <v>943</v>
      </c>
      <c r="B1781" s="30" t="s">
        <v>404</v>
      </c>
      <c r="C1781" s="31" t="s">
        <v>233</v>
      </c>
      <c r="D1781" s="31" t="s">
        <v>11</v>
      </c>
      <c r="E1781" s="31" t="s">
        <v>942</v>
      </c>
      <c r="F1781" s="31" t="s">
        <v>844</v>
      </c>
      <c r="G1781" s="32">
        <f t="shared" si="666"/>
        <v>2600000</v>
      </c>
      <c r="H1781" s="32">
        <v>2600000</v>
      </c>
      <c r="I1781" s="19">
        <f t="shared" si="648"/>
        <v>0</v>
      </c>
    </row>
    <row r="1782" spans="1:9" s="20" customFormat="1" ht="25.5">
      <c r="A1782" s="33" t="s">
        <v>845</v>
      </c>
      <c r="B1782" s="30" t="s">
        <v>404</v>
      </c>
      <c r="C1782" s="31" t="s">
        <v>233</v>
      </c>
      <c r="D1782" s="31" t="s">
        <v>11</v>
      </c>
      <c r="E1782" s="31" t="s">
        <v>942</v>
      </c>
      <c r="F1782" s="31" t="s">
        <v>846</v>
      </c>
      <c r="G1782" s="32">
        <v>2600000</v>
      </c>
      <c r="H1782" s="32">
        <v>2600000</v>
      </c>
      <c r="I1782" s="19">
        <f t="shared" si="648"/>
        <v>0</v>
      </c>
    </row>
    <row r="1783" spans="1:9" s="20" customFormat="1" ht="51">
      <c r="A1783" s="29" t="s">
        <v>944</v>
      </c>
      <c r="B1783" s="30" t="s">
        <v>404</v>
      </c>
      <c r="C1783" s="31" t="s">
        <v>233</v>
      </c>
      <c r="D1783" s="31" t="s">
        <v>11</v>
      </c>
      <c r="E1783" s="31" t="s">
        <v>945</v>
      </c>
      <c r="F1783" s="31" t="s">
        <v>9</v>
      </c>
      <c r="G1783" s="32">
        <f t="shared" ref="G1783:G1784" si="667">G1784</f>
        <v>75474302.730000004</v>
      </c>
      <c r="H1783" s="32">
        <v>75474302.730000004</v>
      </c>
      <c r="I1783" s="19">
        <f t="shared" si="648"/>
        <v>0</v>
      </c>
    </row>
    <row r="1784" spans="1:9" s="20" customFormat="1">
      <c r="A1784" s="29" t="s">
        <v>943</v>
      </c>
      <c r="B1784" s="30" t="s">
        <v>404</v>
      </c>
      <c r="C1784" s="31" t="s">
        <v>233</v>
      </c>
      <c r="D1784" s="31" t="s">
        <v>11</v>
      </c>
      <c r="E1784" s="31" t="s">
        <v>945</v>
      </c>
      <c r="F1784" s="31" t="s">
        <v>844</v>
      </c>
      <c r="G1784" s="32">
        <f t="shared" si="667"/>
        <v>75474302.730000004</v>
      </c>
      <c r="H1784" s="32">
        <v>75474302.730000004</v>
      </c>
      <c r="I1784" s="19">
        <f t="shared" si="648"/>
        <v>0</v>
      </c>
    </row>
    <row r="1785" spans="1:9" s="20" customFormat="1" ht="25.5">
      <c r="A1785" s="33" t="s">
        <v>845</v>
      </c>
      <c r="B1785" s="30" t="s">
        <v>404</v>
      </c>
      <c r="C1785" s="31" t="s">
        <v>233</v>
      </c>
      <c r="D1785" s="31" t="s">
        <v>11</v>
      </c>
      <c r="E1785" s="31" t="s">
        <v>945</v>
      </c>
      <c r="F1785" s="31" t="s">
        <v>846</v>
      </c>
      <c r="G1785" s="32">
        <v>75474302.730000004</v>
      </c>
      <c r="H1785" s="32">
        <v>75474302.730000004</v>
      </c>
      <c r="I1785" s="19">
        <f t="shared" si="648"/>
        <v>0</v>
      </c>
    </row>
    <row r="1786" spans="1:9" s="20" customFormat="1" ht="89.25">
      <c r="A1786" s="29" t="s">
        <v>946</v>
      </c>
      <c r="B1786" s="30" t="s">
        <v>404</v>
      </c>
      <c r="C1786" s="31" t="s">
        <v>233</v>
      </c>
      <c r="D1786" s="31" t="s">
        <v>11</v>
      </c>
      <c r="E1786" s="31" t="s">
        <v>947</v>
      </c>
      <c r="F1786" s="31" t="s">
        <v>9</v>
      </c>
      <c r="G1786" s="32">
        <f t="shared" ref="G1786:G1787" si="668">G1787</f>
        <v>75780500</v>
      </c>
      <c r="H1786" s="32">
        <v>75780500</v>
      </c>
      <c r="I1786" s="19">
        <f t="shared" si="648"/>
        <v>0</v>
      </c>
    </row>
    <row r="1787" spans="1:9" s="20" customFormat="1">
      <c r="A1787" s="29" t="s">
        <v>943</v>
      </c>
      <c r="B1787" s="30" t="s">
        <v>404</v>
      </c>
      <c r="C1787" s="31" t="s">
        <v>233</v>
      </c>
      <c r="D1787" s="31" t="s">
        <v>11</v>
      </c>
      <c r="E1787" s="31" t="s">
        <v>947</v>
      </c>
      <c r="F1787" s="31" t="s">
        <v>844</v>
      </c>
      <c r="G1787" s="32">
        <f t="shared" si="668"/>
        <v>75780500</v>
      </c>
      <c r="H1787" s="32">
        <v>75780500</v>
      </c>
      <c r="I1787" s="19">
        <f t="shared" si="648"/>
        <v>0</v>
      </c>
    </row>
    <row r="1788" spans="1:9" s="20" customFormat="1" ht="25.5">
      <c r="A1788" s="33" t="s">
        <v>845</v>
      </c>
      <c r="B1788" s="30" t="s">
        <v>404</v>
      </c>
      <c r="C1788" s="31" t="s">
        <v>233</v>
      </c>
      <c r="D1788" s="31" t="s">
        <v>11</v>
      </c>
      <c r="E1788" s="31" t="s">
        <v>947</v>
      </c>
      <c r="F1788" s="31" t="s">
        <v>846</v>
      </c>
      <c r="G1788" s="32">
        <v>75780500</v>
      </c>
      <c r="H1788" s="32">
        <v>75780500</v>
      </c>
      <c r="I1788" s="19">
        <f t="shared" ref="I1788:I1851" si="669">G1788-H1788</f>
        <v>0</v>
      </c>
    </row>
    <row r="1789" spans="1:9" s="20" customFormat="1" ht="51">
      <c r="A1789" s="29" t="s">
        <v>948</v>
      </c>
      <c r="B1789" s="30" t="s">
        <v>404</v>
      </c>
      <c r="C1789" s="31" t="s">
        <v>233</v>
      </c>
      <c r="D1789" s="31" t="s">
        <v>11</v>
      </c>
      <c r="E1789" s="31" t="s">
        <v>949</v>
      </c>
      <c r="F1789" s="31" t="s">
        <v>9</v>
      </c>
      <c r="G1789" s="32">
        <f t="shared" ref="G1789:G1790" si="670">G1790</f>
        <v>762370</v>
      </c>
      <c r="H1789" s="32">
        <v>762370</v>
      </c>
      <c r="I1789" s="19">
        <f t="shared" si="669"/>
        <v>0</v>
      </c>
    </row>
    <row r="1790" spans="1:9" s="20" customFormat="1">
      <c r="A1790" s="29" t="s">
        <v>943</v>
      </c>
      <c r="B1790" s="30" t="s">
        <v>404</v>
      </c>
      <c r="C1790" s="31" t="s">
        <v>233</v>
      </c>
      <c r="D1790" s="31" t="s">
        <v>11</v>
      </c>
      <c r="E1790" s="31" t="s">
        <v>949</v>
      </c>
      <c r="F1790" s="31" t="s">
        <v>844</v>
      </c>
      <c r="G1790" s="32">
        <f t="shared" si="670"/>
        <v>762370</v>
      </c>
      <c r="H1790" s="32">
        <v>762370</v>
      </c>
      <c r="I1790" s="19">
        <f t="shared" si="669"/>
        <v>0</v>
      </c>
    </row>
    <row r="1791" spans="1:9" s="20" customFormat="1" ht="25.5">
      <c r="A1791" s="33" t="s">
        <v>845</v>
      </c>
      <c r="B1791" s="30" t="s">
        <v>404</v>
      </c>
      <c r="C1791" s="31" t="s">
        <v>233</v>
      </c>
      <c r="D1791" s="31" t="s">
        <v>11</v>
      </c>
      <c r="E1791" s="31" t="s">
        <v>949</v>
      </c>
      <c r="F1791" s="31" t="s">
        <v>846</v>
      </c>
      <c r="G1791" s="32">
        <v>762370</v>
      </c>
      <c r="H1791" s="32">
        <v>762370</v>
      </c>
      <c r="I1791" s="19">
        <f t="shared" si="669"/>
        <v>0</v>
      </c>
    </row>
    <row r="1792" spans="1:9" s="20" customFormat="1">
      <c r="A1792" s="25" t="s">
        <v>433</v>
      </c>
      <c r="B1792" s="26" t="s">
        <v>404</v>
      </c>
      <c r="C1792" s="27" t="s">
        <v>233</v>
      </c>
      <c r="D1792" s="27" t="s">
        <v>68</v>
      </c>
      <c r="E1792" s="27" t="s">
        <v>8</v>
      </c>
      <c r="F1792" s="27" t="s">
        <v>9</v>
      </c>
      <c r="G1792" s="28">
        <f t="shared" ref="G1792:G1797" si="671">G1793</f>
        <v>697651990</v>
      </c>
      <c r="H1792" s="28">
        <v>697651990</v>
      </c>
      <c r="I1792" s="19">
        <f t="shared" si="669"/>
        <v>0</v>
      </c>
    </row>
    <row r="1793" spans="1:9" s="20" customFormat="1" ht="25.5">
      <c r="A1793" s="29" t="s">
        <v>388</v>
      </c>
      <c r="B1793" s="30" t="s">
        <v>404</v>
      </c>
      <c r="C1793" s="31" t="s">
        <v>233</v>
      </c>
      <c r="D1793" s="31" t="s">
        <v>68</v>
      </c>
      <c r="E1793" s="31" t="s">
        <v>389</v>
      </c>
      <c r="F1793" s="31" t="s">
        <v>9</v>
      </c>
      <c r="G1793" s="32">
        <f t="shared" si="671"/>
        <v>697651990</v>
      </c>
      <c r="H1793" s="32">
        <v>697651990</v>
      </c>
      <c r="I1793" s="19">
        <f t="shared" si="669"/>
        <v>0</v>
      </c>
    </row>
    <row r="1794" spans="1:9" s="20" customFormat="1" ht="25.5">
      <c r="A1794" s="29" t="s">
        <v>937</v>
      </c>
      <c r="B1794" s="30" t="s">
        <v>404</v>
      </c>
      <c r="C1794" s="31" t="s">
        <v>233</v>
      </c>
      <c r="D1794" s="31" t="s">
        <v>68</v>
      </c>
      <c r="E1794" s="31" t="s">
        <v>938</v>
      </c>
      <c r="F1794" s="31" t="s">
        <v>9</v>
      </c>
      <c r="G1794" s="32">
        <f t="shared" si="671"/>
        <v>697651990</v>
      </c>
      <c r="H1794" s="32">
        <v>697651990</v>
      </c>
      <c r="I1794" s="19">
        <f t="shared" si="669"/>
        <v>0</v>
      </c>
    </row>
    <row r="1795" spans="1:9" s="20" customFormat="1" ht="38.25">
      <c r="A1795" s="29" t="s">
        <v>939</v>
      </c>
      <c r="B1795" s="30" t="s">
        <v>404</v>
      </c>
      <c r="C1795" s="31" t="s">
        <v>233</v>
      </c>
      <c r="D1795" s="31" t="s">
        <v>68</v>
      </c>
      <c r="E1795" s="31" t="s">
        <v>940</v>
      </c>
      <c r="F1795" s="31" t="s">
        <v>9</v>
      </c>
      <c r="G1795" s="32">
        <f t="shared" si="671"/>
        <v>697651990</v>
      </c>
      <c r="H1795" s="32">
        <v>697651990</v>
      </c>
      <c r="I1795" s="19">
        <f t="shared" si="669"/>
        <v>0</v>
      </c>
    </row>
    <row r="1796" spans="1:9" s="20" customFormat="1" ht="38.25">
      <c r="A1796" s="29" t="s">
        <v>941</v>
      </c>
      <c r="B1796" s="30" t="s">
        <v>404</v>
      </c>
      <c r="C1796" s="31" t="s">
        <v>233</v>
      </c>
      <c r="D1796" s="31" t="s">
        <v>68</v>
      </c>
      <c r="E1796" s="31" t="s">
        <v>942</v>
      </c>
      <c r="F1796" s="31" t="s">
        <v>9</v>
      </c>
      <c r="G1796" s="32">
        <f t="shared" si="671"/>
        <v>697651990</v>
      </c>
      <c r="H1796" s="32">
        <v>697651990</v>
      </c>
      <c r="I1796" s="19">
        <f t="shared" si="669"/>
        <v>0</v>
      </c>
    </row>
    <row r="1797" spans="1:9" s="20" customFormat="1">
      <c r="A1797" s="29" t="s">
        <v>943</v>
      </c>
      <c r="B1797" s="30" t="s">
        <v>404</v>
      </c>
      <c r="C1797" s="31" t="s">
        <v>233</v>
      </c>
      <c r="D1797" s="31" t="s">
        <v>68</v>
      </c>
      <c r="E1797" s="31" t="s">
        <v>942</v>
      </c>
      <c r="F1797" s="31" t="s">
        <v>844</v>
      </c>
      <c r="G1797" s="32">
        <f t="shared" si="671"/>
        <v>697651990</v>
      </c>
      <c r="H1797" s="32">
        <v>697651990</v>
      </c>
      <c r="I1797" s="19">
        <f t="shared" si="669"/>
        <v>0</v>
      </c>
    </row>
    <row r="1798" spans="1:9" s="20" customFormat="1" ht="25.5">
      <c r="A1798" s="33" t="s">
        <v>845</v>
      </c>
      <c r="B1798" s="30" t="s">
        <v>404</v>
      </c>
      <c r="C1798" s="31" t="s">
        <v>233</v>
      </c>
      <c r="D1798" s="31" t="s">
        <v>68</v>
      </c>
      <c r="E1798" s="31" t="s">
        <v>942</v>
      </c>
      <c r="F1798" s="31" t="s">
        <v>846</v>
      </c>
      <c r="G1798" s="32">
        <v>697651990</v>
      </c>
      <c r="H1798" s="32">
        <v>697651990</v>
      </c>
      <c r="I1798" s="19">
        <f t="shared" si="669"/>
        <v>0</v>
      </c>
    </row>
    <row r="1799" spans="1:9" s="20" customFormat="1">
      <c r="A1799" s="21" t="s">
        <v>551</v>
      </c>
      <c r="B1799" s="22" t="s">
        <v>404</v>
      </c>
      <c r="C1799" s="23" t="s">
        <v>242</v>
      </c>
      <c r="D1799" s="23" t="s">
        <v>7</v>
      </c>
      <c r="E1799" s="23" t="s">
        <v>8</v>
      </c>
      <c r="F1799" s="23" t="s">
        <v>9</v>
      </c>
      <c r="G1799" s="24">
        <f t="shared" ref="G1799:G1805" si="672">G1800</f>
        <v>3410000</v>
      </c>
      <c r="H1799" s="24">
        <v>3410000</v>
      </c>
      <c r="I1799" s="19">
        <f t="shared" si="669"/>
        <v>0</v>
      </c>
    </row>
    <row r="1800" spans="1:9" s="20" customFormat="1">
      <c r="A1800" s="25" t="s">
        <v>243</v>
      </c>
      <c r="B1800" s="26" t="s">
        <v>404</v>
      </c>
      <c r="C1800" s="27" t="s">
        <v>242</v>
      </c>
      <c r="D1800" s="27" t="s">
        <v>11</v>
      </c>
      <c r="E1800" s="27" t="s">
        <v>8</v>
      </c>
      <c r="F1800" s="27" t="s">
        <v>9</v>
      </c>
      <c r="G1800" s="28">
        <f t="shared" si="672"/>
        <v>3410000</v>
      </c>
      <c r="H1800" s="28">
        <v>3410000</v>
      </c>
      <c r="I1800" s="19">
        <f t="shared" si="669"/>
        <v>0</v>
      </c>
    </row>
    <row r="1801" spans="1:9" s="20" customFormat="1">
      <c r="A1801" s="29" t="s">
        <v>244</v>
      </c>
      <c r="B1801" s="30" t="s">
        <v>404</v>
      </c>
      <c r="C1801" s="31" t="s">
        <v>242</v>
      </c>
      <c r="D1801" s="31" t="s">
        <v>11</v>
      </c>
      <c r="E1801" s="38" t="s">
        <v>245</v>
      </c>
      <c r="F1801" s="31" t="s">
        <v>9</v>
      </c>
      <c r="G1801" s="32">
        <f t="shared" si="672"/>
        <v>3410000</v>
      </c>
      <c r="H1801" s="32">
        <v>3410000</v>
      </c>
      <c r="I1801" s="19">
        <f t="shared" si="669"/>
        <v>0</v>
      </c>
    </row>
    <row r="1802" spans="1:9" s="20" customFormat="1" ht="51">
      <c r="A1802" s="29" t="s">
        <v>376</v>
      </c>
      <c r="B1802" s="30" t="s">
        <v>404</v>
      </c>
      <c r="C1802" s="31" t="s">
        <v>242</v>
      </c>
      <c r="D1802" s="31" t="s">
        <v>11</v>
      </c>
      <c r="E1802" s="38" t="s">
        <v>247</v>
      </c>
      <c r="F1802" s="31" t="s">
        <v>9</v>
      </c>
      <c r="G1802" s="32">
        <f t="shared" si="672"/>
        <v>3410000</v>
      </c>
      <c r="H1802" s="32">
        <v>3410000</v>
      </c>
      <c r="I1802" s="19">
        <f t="shared" si="669"/>
        <v>0</v>
      </c>
    </row>
    <row r="1803" spans="1:9" s="20" customFormat="1" ht="63.75">
      <c r="A1803" s="29" t="s">
        <v>248</v>
      </c>
      <c r="B1803" s="30" t="s">
        <v>404</v>
      </c>
      <c r="C1803" s="31" t="s">
        <v>242</v>
      </c>
      <c r="D1803" s="31" t="s">
        <v>11</v>
      </c>
      <c r="E1803" s="38" t="s">
        <v>249</v>
      </c>
      <c r="F1803" s="31" t="s">
        <v>9</v>
      </c>
      <c r="G1803" s="32">
        <f t="shared" si="672"/>
        <v>3410000</v>
      </c>
      <c r="H1803" s="32">
        <v>3410000</v>
      </c>
      <c r="I1803" s="19">
        <f t="shared" si="669"/>
        <v>0</v>
      </c>
    </row>
    <row r="1804" spans="1:9" s="20" customFormat="1" ht="25.5">
      <c r="A1804" s="29" t="s">
        <v>250</v>
      </c>
      <c r="B1804" s="30" t="s">
        <v>404</v>
      </c>
      <c r="C1804" s="31" t="s">
        <v>242</v>
      </c>
      <c r="D1804" s="31" t="s">
        <v>11</v>
      </c>
      <c r="E1804" s="38" t="s">
        <v>251</v>
      </c>
      <c r="F1804" s="31" t="s">
        <v>9</v>
      </c>
      <c r="G1804" s="32">
        <f t="shared" si="672"/>
        <v>3410000</v>
      </c>
      <c r="H1804" s="32">
        <v>3410000</v>
      </c>
      <c r="I1804" s="19">
        <f t="shared" si="669"/>
        <v>0</v>
      </c>
    </row>
    <row r="1805" spans="1:9" s="20" customFormat="1" ht="25.5">
      <c r="A1805" s="33" t="s">
        <v>28</v>
      </c>
      <c r="B1805" s="30" t="s">
        <v>404</v>
      </c>
      <c r="C1805" s="31" t="s">
        <v>242</v>
      </c>
      <c r="D1805" s="31" t="s">
        <v>11</v>
      </c>
      <c r="E1805" s="38" t="s">
        <v>251</v>
      </c>
      <c r="F1805" s="31" t="s">
        <v>29</v>
      </c>
      <c r="G1805" s="32">
        <f t="shared" si="672"/>
        <v>3410000</v>
      </c>
      <c r="H1805" s="32">
        <v>3410000</v>
      </c>
      <c r="I1805" s="19">
        <f t="shared" si="669"/>
        <v>0</v>
      </c>
    </row>
    <row r="1806" spans="1:9" s="20" customFormat="1">
      <c r="A1806" s="33" t="s">
        <v>30</v>
      </c>
      <c r="B1806" s="30" t="s">
        <v>404</v>
      </c>
      <c r="C1806" s="31" t="s">
        <v>242</v>
      </c>
      <c r="D1806" s="31" t="s">
        <v>11</v>
      </c>
      <c r="E1806" s="38" t="s">
        <v>251</v>
      </c>
      <c r="F1806" s="31" t="s">
        <v>31</v>
      </c>
      <c r="G1806" s="32">
        <v>3410000</v>
      </c>
      <c r="H1806" s="32">
        <v>3410000</v>
      </c>
      <c r="I1806" s="19">
        <f t="shared" si="669"/>
        <v>0</v>
      </c>
    </row>
    <row r="1807" spans="1:9" s="20" customFormat="1">
      <c r="A1807" s="33"/>
      <c r="B1807" s="30"/>
      <c r="C1807" s="31"/>
      <c r="D1807" s="31"/>
      <c r="E1807" s="38"/>
      <c r="F1807" s="31"/>
      <c r="G1807" s="32"/>
      <c r="H1807" s="32"/>
      <c r="I1807" s="19">
        <f t="shared" si="669"/>
        <v>0</v>
      </c>
    </row>
    <row r="1808" spans="1:9" s="20" customFormat="1" ht="25.5">
      <c r="A1808" s="16" t="s">
        <v>950</v>
      </c>
      <c r="B1808" s="17" t="s">
        <v>951</v>
      </c>
      <c r="C1808" s="18" t="s">
        <v>7</v>
      </c>
      <c r="D1808" s="18" t="s">
        <v>7</v>
      </c>
      <c r="E1808" s="18" t="s">
        <v>8</v>
      </c>
      <c r="F1808" s="18" t="s">
        <v>9</v>
      </c>
      <c r="G1808" s="19">
        <f t="shared" ref="G1808:G1809" si="673">G1809</f>
        <v>94093190</v>
      </c>
      <c r="H1808" s="19">
        <v>94093190</v>
      </c>
      <c r="I1808" s="19">
        <f t="shared" si="669"/>
        <v>0</v>
      </c>
    </row>
    <row r="1809" spans="1:9" s="20" customFormat="1">
      <c r="A1809" s="21" t="s">
        <v>952</v>
      </c>
      <c r="B1809" s="22" t="s">
        <v>951</v>
      </c>
      <c r="C1809" s="23" t="s">
        <v>13</v>
      </c>
      <c r="D1809" s="23" t="s">
        <v>7</v>
      </c>
      <c r="E1809" s="23" t="s">
        <v>8</v>
      </c>
      <c r="F1809" s="23" t="s">
        <v>9</v>
      </c>
      <c r="G1809" s="24">
        <f t="shared" si="673"/>
        <v>94093190</v>
      </c>
      <c r="H1809" s="24">
        <v>94093190</v>
      </c>
      <c r="I1809" s="19">
        <f t="shared" si="669"/>
        <v>0</v>
      </c>
    </row>
    <row r="1810" spans="1:9" s="20" customFormat="1" ht="38.25">
      <c r="A1810" s="25" t="s">
        <v>953</v>
      </c>
      <c r="B1810" s="26" t="s">
        <v>951</v>
      </c>
      <c r="C1810" s="27" t="s">
        <v>13</v>
      </c>
      <c r="D1810" s="27" t="s">
        <v>458</v>
      </c>
      <c r="E1810" s="27" t="s">
        <v>8</v>
      </c>
      <c r="F1810" s="27" t="s">
        <v>9</v>
      </c>
      <c r="G1810" s="28">
        <f>G1811+G1817+G1865</f>
        <v>94093190</v>
      </c>
      <c r="H1810" s="28">
        <v>94093190</v>
      </c>
      <c r="I1810" s="19">
        <f t="shared" si="669"/>
        <v>0</v>
      </c>
    </row>
    <row r="1811" spans="1:9" s="20" customFormat="1" ht="38.25">
      <c r="A1811" s="56" t="s">
        <v>146</v>
      </c>
      <c r="B1811" s="30" t="s">
        <v>951</v>
      </c>
      <c r="C1811" s="31" t="s">
        <v>13</v>
      </c>
      <c r="D1811" s="31" t="s">
        <v>458</v>
      </c>
      <c r="E1811" s="31" t="s">
        <v>147</v>
      </c>
      <c r="F1811" s="31" t="s">
        <v>9</v>
      </c>
      <c r="G1811" s="32">
        <f t="shared" ref="G1811:G1815" si="674">G1812</f>
        <v>22950</v>
      </c>
      <c r="H1811" s="32">
        <v>22950</v>
      </c>
      <c r="I1811" s="19">
        <f t="shared" si="669"/>
        <v>0</v>
      </c>
    </row>
    <row r="1812" spans="1:9" s="80" customFormat="1" ht="25.5">
      <c r="A1812" s="29" t="s">
        <v>172</v>
      </c>
      <c r="B1812" s="30" t="s">
        <v>951</v>
      </c>
      <c r="C1812" s="31" t="s">
        <v>13</v>
      </c>
      <c r="D1812" s="31" t="s">
        <v>458</v>
      </c>
      <c r="E1812" s="31" t="s">
        <v>173</v>
      </c>
      <c r="F1812" s="31" t="s">
        <v>9</v>
      </c>
      <c r="G1812" s="32">
        <f t="shared" si="674"/>
        <v>22950</v>
      </c>
      <c r="H1812" s="32">
        <v>22950</v>
      </c>
      <c r="I1812" s="19">
        <f t="shared" si="669"/>
        <v>0</v>
      </c>
    </row>
    <row r="1813" spans="1:9" s="20" customFormat="1" ht="25.5">
      <c r="A1813" s="56" t="s">
        <v>954</v>
      </c>
      <c r="B1813" s="30" t="s">
        <v>951</v>
      </c>
      <c r="C1813" s="31" t="s">
        <v>13</v>
      </c>
      <c r="D1813" s="31" t="s">
        <v>458</v>
      </c>
      <c r="E1813" s="31" t="s">
        <v>955</v>
      </c>
      <c r="F1813" s="31" t="s">
        <v>9</v>
      </c>
      <c r="G1813" s="32">
        <f t="shared" si="674"/>
        <v>22950</v>
      </c>
      <c r="H1813" s="32">
        <v>22950</v>
      </c>
      <c r="I1813" s="19">
        <f t="shared" si="669"/>
        <v>0</v>
      </c>
    </row>
    <row r="1814" spans="1:9" s="20" customFormat="1" ht="25.5">
      <c r="A1814" s="56" t="s">
        <v>956</v>
      </c>
      <c r="B1814" s="30" t="s">
        <v>951</v>
      </c>
      <c r="C1814" s="31" t="s">
        <v>13</v>
      </c>
      <c r="D1814" s="31" t="s">
        <v>458</v>
      </c>
      <c r="E1814" s="31" t="s">
        <v>957</v>
      </c>
      <c r="F1814" s="31" t="s">
        <v>9</v>
      </c>
      <c r="G1814" s="32">
        <f t="shared" si="674"/>
        <v>22950</v>
      </c>
      <c r="H1814" s="32">
        <v>22950</v>
      </c>
      <c r="I1814" s="19">
        <f t="shared" si="669"/>
        <v>0</v>
      </c>
    </row>
    <row r="1815" spans="1:9" s="20" customFormat="1" ht="25.5">
      <c r="A1815" s="56" t="s">
        <v>28</v>
      </c>
      <c r="B1815" s="30" t="s">
        <v>951</v>
      </c>
      <c r="C1815" s="31" t="s">
        <v>13</v>
      </c>
      <c r="D1815" s="31" t="s">
        <v>458</v>
      </c>
      <c r="E1815" s="31" t="s">
        <v>957</v>
      </c>
      <c r="F1815" s="31" t="s">
        <v>29</v>
      </c>
      <c r="G1815" s="32">
        <f t="shared" si="674"/>
        <v>22950</v>
      </c>
      <c r="H1815" s="32">
        <v>22950</v>
      </c>
      <c r="I1815" s="19">
        <f t="shared" si="669"/>
        <v>0</v>
      </c>
    </row>
    <row r="1816" spans="1:9" s="20" customFormat="1">
      <c r="A1816" s="33" t="s">
        <v>30</v>
      </c>
      <c r="B1816" s="30" t="s">
        <v>951</v>
      </c>
      <c r="C1816" s="31" t="s">
        <v>13</v>
      </c>
      <c r="D1816" s="31" t="s">
        <v>458</v>
      </c>
      <c r="E1816" s="31" t="s">
        <v>957</v>
      </c>
      <c r="F1816" s="31" t="s">
        <v>31</v>
      </c>
      <c r="G1816" s="32">
        <v>22950</v>
      </c>
      <c r="H1816" s="32">
        <v>22950</v>
      </c>
      <c r="I1816" s="19">
        <f t="shared" si="669"/>
        <v>0</v>
      </c>
    </row>
    <row r="1817" spans="1:9" s="20" customFormat="1" ht="63.75">
      <c r="A1817" s="29" t="s">
        <v>417</v>
      </c>
      <c r="B1817" s="30" t="s">
        <v>951</v>
      </c>
      <c r="C1817" s="31" t="s">
        <v>13</v>
      </c>
      <c r="D1817" s="31" t="s">
        <v>458</v>
      </c>
      <c r="E1817" s="31" t="s">
        <v>418</v>
      </c>
      <c r="F1817" s="31" t="s">
        <v>9</v>
      </c>
      <c r="G1817" s="32">
        <f>G1818+G1837+G1842</f>
        <v>78373570</v>
      </c>
      <c r="H1817" s="32">
        <v>78373570</v>
      </c>
      <c r="I1817" s="19">
        <f t="shared" si="669"/>
        <v>0</v>
      </c>
    </row>
    <row r="1818" spans="1:9" s="80" customFormat="1" ht="38.25">
      <c r="A1818" s="29" t="s">
        <v>958</v>
      </c>
      <c r="B1818" s="30" t="s">
        <v>951</v>
      </c>
      <c r="C1818" s="31" t="s">
        <v>13</v>
      </c>
      <c r="D1818" s="31" t="s">
        <v>458</v>
      </c>
      <c r="E1818" s="31" t="s">
        <v>959</v>
      </c>
      <c r="F1818" s="31" t="s">
        <v>9</v>
      </c>
      <c r="G1818" s="32">
        <f>G1819+G1823+G1833</f>
        <v>37193560</v>
      </c>
      <c r="H1818" s="32">
        <v>37193560</v>
      </c>
      <c r="I1818" s="19">
        <f t="shared" si="669"/>
        <v>0</v>
      </c>
    </row>
    <row r="1819" spans="1:9" s="20" customFormat="1" ht="38.25">
      <c r="A1819" s="29" t="s">
        <v>960</v>
      </c>
      <c r="B1819" s="30" t="s">
        <v>951</v>
      </c>
      <c r="C1819" s="31" t="s">
        <v>13</v>
      </c>
      <c r="D1819" s="31" t="s">
        <v>458</v>
      </c>
      <c r="E1819" s="31" t="s">
        <v>961</v>
      </c>
      <c r="F1819" s="31" t="s">
        <v>9</v>
      </c>
      <c r="G1819" s="32">
        <f t="shared" ref="G1819:G1821" si="675">G1820</f>
        <v>100000</v>
      </c>
      <c r="H1819" s="32">
        <v>100000</v>
      </c>
      <c r="I1819" s="19">
        <f t="shared" si="669"/>
        <v>0</v>
      </c>
    </row>
    <row r="1820" spans="1:9" s="20" customFormat="1" ht="51">
      <c r="A1820" s="56" t="s">
        <v>962</v>
      </c>
      <c r="B1820" s="30" t="s">
        <v>951</v>
      </c>
      <c r="C1820" s="31" t="s">
        <v>13</v>
      </c>
      <c r="D1820" s="31" t="s">
        <v>458</v>
      </c>
      <c r="E1820" s="31" t="s">
        <v>963</v>
      </c>
      <c r="F1820" s="31" t="s">
        <v>9</v>
      </c>
      <c r="G1820" s="32">
        <f t="shared" si="675"/>
        <v>100000</v>
      </c>
      <c r="H1820" s="32">
        <v>100000</v>
      </c>
      <c r="I1820" s="19">
        <f t="shared" si="669"/>
        <v>0</v>
      </c>
    </row>
    <row r="1821" spans="1:9" s="20" customFormat="1" ht="25.5">
      <c r="A1821" s="29" t="s">
        <v>28</v>
      </c>
      <c r="B1821" s="30" t="s">
        <v>951</v>
      </c>
      <c r="C1821" s="31" t="s">
        <v>13</v>
      </c>
      <c r="D1821" s="31" t="s">
        <v>458</v>
      </c>
      <c r="E1821" s="31" t="s">
        <v>963</v>
      </c>
      <c r="F1821" s="31" t="s">
        <v>29</v>
      </c>
      <c r="G1821" s="32">
        <f t="shared" si="675"/>
        <v>100000</v>
      </c>
      <c r="H1821" s="32">
        <v>100000</v>
      </c>
      <c r="I1821" s="19">
        <f t="shared" si="669"/>
        <v>0</v>
      </c>
    </row>
    <row r="1822" spans="1:9" s="20" customFormat="1">
      <c r="A1822" s="33" t="s">
        <v>30</v>
      </c>
      <c r="B1822" s="30" t="s">
        <v>951</v>
      </c>
      <c r="C1822" s="31" t="s">
        <v>13</v>
      </c>
      <c r="D1822" s="31" t="s">
        <v>458</v>
      </c>
      <c r="E1822" s="31" t="s">
        <v>963</v>
      </c>
      <c r="F1822" s="31" t="s">
        <v>31</v>
      </c>
      <c r="G1822" s="32">
        <v>100000</v>
      </c>
      <c r="H1822" s="32">
        <v>100000</v>
      </c>
      <c r="I1822" s="19">
        <f t="shared" si="669"/>
        <v>0</v>
      </c>
    </row>
    <row r="1823" spans="1:9" s="20" customFormat="1" ht="25.5">
      <c r="A1823" s="56" t="s">
        <v>964</v>
      </c>
      <c r="B1823" s="30" t="s">
        <v>951</v>
      </c>
      <c r="C1823" s="31" t="s">
        <v>13</v>
      </c>
      <c r="D1823" s="31" t="s">
        <v>458</v>
      </c>
      <c r="E1823" s="31" t="s">
        <v>965</v>
      </c>
      <c r="F1823" s="31" t="s">
        <v>9</v>
      </c>
      <c r="G1823" s="32">
        <f t="shared" ref="G1823" si="676">G1824</f>
        <v>36663560</v>
      </c>
      <c r="H1823" s="32">
        <v>36663560</v>
      </c>
      <c r="I1823" s="19">
        <f t="shared" si="669"/>
        <v>0</v>
      </c>
    </row>
    <row r="1824" spans="1:9" s="20" customFormat="1" ht="25.5">
      <c r="A1824" s="56" t="s">
        <v>136</v>
      </c>
      <c r="B1824" s="30" t="s">
        <v>951</v>
      </c>
      <c r="C1824" s="31" t="s">
        <v>13</v>
      </c>
      <c r="D1824" s="31" t="s">
        <v>458</v>
      </c>
      <c r="E1824" s="31" t="s">
        <v>966</v>
      </c>
      <c r="F1824" s="31" t="s">
        <v>9</v>
      </c>
      <c r="G1824" s="32">
        <f t="shared" ref="G1824" si="677">G1825+G1828+G1830</f>
        <v>36663560</v>
      </c>
      <c r="H1824" s="32">
        <v>36663560</v>
      </c>
      <c r="I1824" s="19">
        <f t="shared" si="669"/>
        <v>0</v>
      </c>
    </row>
    <row r="1825" spans="1:9" s="20" customFormat="1">
      <c r="A1825" s="29" t="s">
        <v>138</v>
      </c>
      <c r="B1825" s="30" t="s">
        <v>951</v>
      </c>
      <c r="C1825" s="31" t="s">
        <v>13</v>
      </c>
      <c r="D1825" s="31" t="s">
        <v>458</v>
      </c>
      <c r="E1825" s="31" t="s">
        <v>966</v>
      </c>
      <c r="F1825" s="31" t="s">
        <v>139</v>
      </c>
      <c r="G1825" s="32">
        <f t="shared" ref="G1825" si="678">SUM(G1826:G1827)</f>
        <v>29690420</v>
      </c>
      <c r="H1825" s="32">
        <v>29690420</v>
      </c>
      <c r="I1825" s="19">
        <f t="shared" si="669"/>
        <v>0</v>
      </c>
    </row>
    <row r="1826" spans="1:9" s="20" customFormat="1">
      <c r="A1826" s="33" t="s">
        <v>140</v>
      </c>
      <c r="B1826" s="30" t="s">
        <v>951</v>
      </c>
      <c r="C1826" s="31" t="s">
        <v>13</v>
      </c>
      <c r="D1826" s="31" t="s">
        <v>458</v>
      </c>
      <c r="E1826" s="31" t="s">
        <v>966</v>
      </c>
      <c r="F1826" s="31" t="s">
        <v>141</v>
      </c>
      <c r="G1826" s="32">
        <v>22826952</v>
      </c>
      <c r="H1826" s="32">
        <v>22826952</v>
      </c>
      <c r="I1826" s="19">
        <f t="shared" si="669"/>
        <v>0</v>
      </c>
    </row>
    <row r="1827" spans="1:9" s="20" customFormat="1" ht="38.25">
      <c r="A1827" s="33" t="s">
        <v>144</v>
      </c>
      <c r="B1827" s="30" t="s">
        <v>951</v>
      </c>
      <c r="C1827" s="31" t="s">
        <v>13</v>
      </c>
      <c r="D1827" s="31" t="s">
        <v>458</v>
      </c>
      <c r="E1827" s="31" t="s">
        <v>966</v>
      </c>
      <c r="F1827" s="31" t="s">
        <v>145</v>
      </c>
      <c r="G1827" s="32">
        <v>6863468</v>
      </c>
      <c r="H1827" s="32">
        <v>6863468</v>
      </c>
      <c r="I1827" s="19">
        <f t="shared" si="669"/>
        <v>0</v>
      </c>
    </row>
    <row r="1828" spans="1:9" s="20" customFormat="1" ht="25.5">
      <c r="A1828" s="56" t="s">
        <v>28</v>
      </c>
      <c r="B1828" s="30" t="s">
        <v>951</v>
      </c>
      <c r="C1828" s="31" t="s">
        <v>13</v>
      </c>
      <c r="D1828" s="31" t="s">
        <v>458</v>
      </c>
      <c r="E1828" s="31" t="s">
        <v>966</v>
      </c>
      <c r="F1828" s="31" t="s">
        <v>29</v>
      </c>
      <c r="G1828" s="32">
        <f t="shared" ref="G1828" si="679">G1829</f>
        <v>6175100</v>
      </c>
      <c r="H1828" s="32">
        <v>6175100</v>
      </c>
      <c r="I1828" s="19">
        <f t="shared" si="669"/>
        <v>0</v>
      </c>
    </row>
    <row r="1829" spans="1:9" s="20" customFormat="1">
      <c r="A1829" s="33" t="s">
        <v>30</v>
      </c>
      <c r="B1829" s="30" t="s">
        <v>951</v>
      </c>
      <c r="C1829" s="31" t="s">
        <v>13</v>
      </c>
      <c r="D1829" s="31" t="s">
        <v>458</v>
      </c>
      <c r="E1829" s="31" t="s">
        <v>966</v>
      </c>
      <c r="F1829" s="31" t="s">
        <v>31</v>
      </c>
      <c r="G1829" s="32">
        <v>6175100</v>
      </c>
      <c r="H1829" s="32">
        <v>6175100</v>
      </c>
      <c r="I1829" s="19">
        <f t="shared" si="669"/>
        <v>0</v>
      </c>
    </row>
    <row r="1830" spans="1:9" s="20" customFormat="1">
      <c r="A1830" s="56" t="s">
        <v>32</v>
      </c>
      <c r="B1830" s="30" t="s">
        <v>951</v>
      </c>
      <c r="C1830" s="31" t="s">
        <v>13</v>
      </c>
      <c r="D1830" s="31" t="s">
        <v>458</v>
      </c>
      <c r="E1830" s="31" t="s">
        <v>966</v>
      </c>
      <c r="F1830" s="31" t="s">
        <v>33</v>
      </c>
      <c r="G1830" s="32">
        <f>SUM(G1831:G1832)</f>
        <v>798040</v>
      </c>
      <c r="H1830" s="32">
        <v>798040</v>
      </c>
      <c r="I1830" s="19">
        <f t="shared" si="669"/>
        <v>0</v>
      </c>
    </row>
    <row r="1831" spans="1:9" s="20" customFormat="1">
      <c r="A1831" s="33" t="s">
        <v>34</v>
      </c>
      <c r="B1831" s="30" t="s">
        <v>951</v>
      </c>
      <c r="C1831" s="31" t="s">
        <v>13</v>
      </c>
      <c r="D1831" s="31" t="s">
        <v>458</v>
      </c>
      <c r="E1831" s="31" t="s">
        <v>966</v>
      </c>
      <c r="F1831" s="31" t="s">
        <v>35</v>
      </c>
      <c r="G1831" s="32">
        <v>757040</v>
      </c>
      <c r="H1831" s="32">
        <v>757040</v>
      </c>
      <c r="I1831" s="19">
        <f t="shared" si="669"/>
        <v>0</v>
      </c>
    </row>
    <row r="1832" spans="1:9" s="20" customFormat="1">
      <c r="A1832" s="33" t="s">
        <v>36</v>
      </c>
      <c r="B1832" s="30" t="s">
        <v>951</v>
      </c>
      <c r="C1832" s="31" t="s">
        <v>13</v>
      </c>
      <c r="D1832" s="31" t="s">
        <v>458</v>
      </c>
      <c r="E1832" s="31" t="s">
        <v>966</v>
      </c>
      <c r="F1832" s="31" t="s">
        <v>37</v>
      </c>
      <c r="G1832" s="32">
        <v>41000</v>
      </c>
      <c r="H1832" s="32">
        <v>41000</v>
      </c>
      <c r="I1832" s="19">
        <f t="shared" si="669"/>
        <v>0</v>
      </c>
    </row>
    <row r="1833" spans="1:9" s="20" customFormat="1" ht="25.5">
      <c r="A1833" s="56" t="s">
        <v>954</v>
      </c>
      <c r="B1833" s="30" t="s">
        <v>951</v>
      </c>
      <c r="C1833" s="31" t="s">
        <v>13</v>
      </c>
      <c r="D1833" s="31" t="s">
        <v>458</v>
      </c>
      <c r="E1833" s="31" t="s">
        <v>967</v>
      </c>
      <c r="F1833" s="31" t="s">
        <v>9</v>
      </c>
      <c r="G1833" s="32">
        <f t="shared" ref="G1833:G1835" si="680">G1834</f>
        <v>430000</v>
      </c>
      <c r="H1833" s="32">
        <v>430000</v>
      </c>
      <c r="I1833" s="19">
        <f t="shared" si="669"/>
        <v>0</v>
      </c>
    </row>
    <row r="1834" spans="1:9" s="20" customFormat="1" ht="51">
      <c r="A1834" s="29" t="s">
        <v>962</v>
      </c>
      <c r="B1834" s="30" t="s">
        <v>951</v>
      </c>
      <c r="C1834" s="31" t="s">
        <v>13</v>
      </c>
      <c r="D1834" s="31" t="s">
        <v>458</v>
      </c>
      <c r="E1834" s="31" t="s">
        <v>968</v>
      </c>
      <c r="F1834" s="31" t="s">
        <v>9</v>
      </c>
      <c r="G1834" s="32">
        <f t="shared" si="680"/>
        <v>430000</v>
      </c>
      <c r="H1834" s="32">
        <v>430000</v>
      </c>
      <c r="I1834" s="19">
        <f t="shared" si="669"/>
        <v>0</v>
      </c>
    </row>
    <row r="1835" spans="1:9" s="20" customFormat="1" ht="25.5">
      <c r="A1835" s="56" t="s">
        <v>28</v>
      </c>
      <c r="B1835" s="30" t="s">
        <v>951</v>
      </c>
      <c r="C1835" s="31" t="s">
        <v>13</v>
      </c>
      <c r="D1835" s="31" t="s">
        <v>458</v>
      </c>
      <c r="E1835" s="31" t="s">
        <v>968</v>
      </c>
      <c r="F1835" s="31" t="s">
        <v>29</v>
      </c>
      <c r="G1835" s="32">
        <f t="shared" si="680"/>
        <v>430000</v>
      </c>
      <c r="H1835" s="32">
        <v>430000</v>
      </c>
      <c r="I1835" s="19">
        <f t="shared" si="669"/>
        <v>0</v>
      </c>
    </row>
    <row r="1836" spans="1:9" s="20" customFormat="1">
      <c r="A1836" s="33" t="s">
        <v>30</v>
      </c>
      <c r="B1836" s="30" t="s">
        <v>951</v>
      </c>
      <c r="C1836" s="31" t="s">
        <v>13</v>
      </c>
      <c r="D1836" s="31" t="s">
        <v>458</v>
      </c>
      <c r="E1836" s="31" t="s">
        <v>968</v>
      </c>
      <c r="F1836" s="31" t="s">
        <v>31</v>
      </c>
      <c r="G1836" s="32">
        <v>430000</v>
      </c>
      <c r="H1836" s="32">
        <v>430000</v>
      </c>
      <c r="I1836" s="19">
        <f t="shared" si="669"/>
        <v>0</v>
      </c>
    </row>
    <row r="1837" spans="1:9" s="80" customFormat="1" ht="25.5">
      <c r="A1837" s="29" t="s">
        <v>419</v>
      </c>
      <c r="B1837" s="30" t="s">
        <v>951</v>
      </c>
      <c r="C1837" s="31" t="s">
        <v>13</v>
      </c>
      <c r="D1837" s="31" t="s">
        <v>458</v>
      </c>
      <c r="E1837" s="31" t="s">
        <v>420</v>
      </c>
      <c r="F1837" s="31" t="s">
        <v>9</v>
      </c>
      <c r="G1837" s="32">
        <f t="shared" ref="G1837:G1840" si="681">G1838</f>
        <v>535000</v>
      </c>
      <c r="H1837" s="32">
        <v>535000</v>
      </c>
      <c r="I1837" s="19">
        <f t="shared" si="669"/>
        <v>0</v>
      </c>
    </row>
    <row r="1838" spans="1:9" s="20" customFormat="1" ht="25.5">
      <c r="A1838" s="56" t="s">
        <v>969</v>
      </c>
      <c r="B1838" s="30" t="s">
        <v>951</v>
      </c>
      <c r="C1838" s="31" t="s">
        <v>13</v>
      </c>
      <c r="D1838" s="31" t="s">
        <v>458</v>
      </c>
      <c r="E1838" s="31" t="s">
        <v>970</v>
      </c>
      <c r="F1838" s="31" t="s">
        <v>9</v>
      </c>
      <c r="G1838" s="32">
        <f t="shared" si="681"/>
        <v>535000</v>
      </c>
      <c r="H1838" s="32">
        <v>535000</v>
      </c>
      <c r="I1838" s="19">
        <f t="shared" si="669"/>
        <v>0</v>
      </c>
    </row>
    <row r="1839" spans="1:9" s="20" customFormat="1" ht="25.5">
      <c r="A1839" s="56" t="s">
        <v>971</v>
      </c>
      <c r="B1839" s="30" t="s">
        <v>951</v>
      </c>
      <c r="C1839" s="31" t="s">
        <v>13</v>
      </c>
      <c r="D1839" s="31" t="s">
        <v>458</v>
      </c>
      <c r="E1839" s="31" t="s">
        <v>972</v>
      </c>
      <c r="F1839" s="31" t="s">
        <v>9</v>
      </c>
      <c r="G1839" s="32">
        <f t="shared" si="681"/>
        <v>535000</v>
      </c>
      <c r="H1839" s="32">
        <v>535000</v>
      </c>
      <c r="I1839" s="19">
        <f t="shared" si="669"/>
        <v>0</v>
      </c>
    </row>
    <row r="1840" spans="1:9" s="20" customFormat="1" ht="25.5">
      <c r="A1840" s="29" t="s">
        <v>28</v>
      </c>
      <c r="B1840" s="30" t="s">
        <v>951</v>
      </c>
      <c r="C1840" s="31" t="s">
        <v>13</v>
      </c>
      <c r="D1840" s="31" t="s">
        <v>458</v>
      </c>
      <c r="E1840" s="31" t="s">
        <v>972</v>
      </c>
      <c r="F1840" s="31" t="s">
        <v>29</v>
      </c>
      <c r="G1840" s="32">
        <f t="shared" si="681"/>
        <v>535000</v>
      </c>
      <c r="H1840" s="32">
        <v>535000</v>
      </c>
      <c r="I1840" s="19">
        <f t="shared" si="669"/>
        <v>0</v>
      </c>
    </row>
    <row r="1841" spans="1:9" s="20" customFormat="1">
      <c r="A1841" s="33" t="s">
        <v>30</v>
      </c>
      <c r="B1841" s="30" t="s">
        <v>951</v>
      </c>
      <c r="C1841" s="31" t="s">
        <v>13</v>
      </c>
      <c r="D1841" s="31" t="s">
        <v>458</v>
      </c>
      <c r="E1841" s="31" t="s">
        <v>972</v>
      </c>
      <c r="F1841" s="31" t="s">
        <v>31</v>
      </c>
      <c r="G1841" s="32">
        <v>535000</v>
      </c>
      <c r="H1841" s="32">
        <v>535000</v>
      </c>
      <c r="I1841" s="19">
        <f t="shared" si="669"/>
        <v>0</v>
      </c>
    </row>
    <row r="1842" spans="1:9" s="20" customFormat="1" ht="25.5">
      <c r="A1842" s="29" t="s">
        <v>973</v>
      </c>
      <c r="B1842" s="30" t="s">
        <v>951</v>
      </c>
      <c r="C1842" s="31" t="s">
        <v>13</v>
      </c>
      <c r="D1842" s="31" t="s">
        <v>458</v>
      </c>
      <c r="E1842" s="31" t="s">
        <v>974</v>
      </c>
      <c r="F1842" s="31" t="s">
        <v>9</v>
      </c>
      <c r="G1842" s="32">
        <f>G1843+G1853+G1857+G1861</f>
        <v>40645010</v>
      </c>
      <c r="H1842" s="32">
        <v>40645010</v>
      </c>
      <c r="I1842" s="19">
        <f t="shared" si="669"/>
        <v>0</v>
      </c>
    </row>
    <row r="1843" spans="1:9" s="20" customFormat="1" ht="38.25">
      <c r="A1843" s="29" t="s">
        <v>975</v>
      </c>
      <c r="B1843" s="30" t="s">
        <v>951</v>
      </c>
      <c r="C1843" s="31" t="s">
        <v>13</v>
      </c>
      <c r="D1843" s="31" t="s">
        <v>458</v>
      </c>
      <c r="E1843" s="31" t="s">
        <v>976</v>
      </c>
      <c r="F1843" s="31" t="s">
        <v>9</v>
      </c>
      <c r="G1843" s="32">
        <f t="shared" ref="G1843" si="682">G1844</f>
        <v>34978200</v>
      </c>
      <c r="H1843" s="32">
        <v>34978200</v>
      </c>
      <c r="I1843" s="19">
        <f t="shared" si="669"/>
        <v>0</v>
      </c>
    </row>
    <row r="1844" spans="1:9" s="20" customFormat="1" ht="25.5">
      <c r="A1844" s="56" t="s">
        <v>136</v>
      </c>
      <c r="B1844" s="30" t="s">
        <v>951</v>
      </c>
      <c r="C1844" s="31" t="s">
        <v>13</v>
      </c>
      <c r="D1844" s="31" t="s">
        <v>458</v>
      </c>
      <c r="E1844" s="31" t="s">
        <v>977</v>
      </c>
      <c r="F1844" s="31" t="s">
        <v>9</v>
      </c>
      <c r="G1844" s="32">
        <f t="shared" ref="G1844" si="683">G1845+G1848+G1850</f>
        <v>34978200</v>
      </c>
      <c r="H1844" s="32">
        <v>34978200</v>
      </c>
      <c r="I1844" s="19">
        <f t="shared" si="669"/>
        <v>0</v>
      </c>
    </row>
    <row r="1845" spans="1:9" s="20" customFormat="1">
      <c r="A1845" s="56" t="s">
        <v>138</v>
      </c>
      <c r="B1845" s="30" t="s">
        <v>951</v>
      </c>
      <c r="C1845" s="31" t="s">
        <v>13</v>
      </c>
      <c r="D1845" s="31" t="s">
        <v>458</v>
      </c>
      <c r="E1845" s="31" t="s">
        <v>977</v>
      </c>
      <c r="F1845" s="31" t="s">
        <v>139</v>
      </c>
      <c r="G1845" s="32">
        <f t="shared" ref="G1845" si="684">SUM(G1846:G1847)</f>
        <v>33090750</v>
      </c>
      <c r="H1845" s="32">
        <v>33090750</v>
      </c>
      <c r="I1845" s="19">
        <f t="shared" si="669"/>
        <v>0</v>
      </c>
    </row>
    <row r="1846" spans="1:9" s="20" customFormat="1">
      <c r="A1846" s="33" t="s">
        <v>140</v>
      </c>
      <c r="B1846" s="30" t="s">
        <v>951</v>
      </c>
      <c r="C1846" s="31" t="s">
        <v>13</v>
      </c>
      <c r="D1846" s="31" t="s">
        <v>458</v>
      </c>
      <c r="E1846" s="31" t="s">
        <v>977</v>
      </c>
      <c r="F1846" s="31" t="s">
        <v>141</v>
      </c>
      <c r="G1846" s="32">
        <v>25415319</v>
      </c>
      <c r="H1846" s="32">
        <v>25415319</v>
      </c>
      <c r="I1846" s="19">
        <f t="shared" si="669"/>
        <v>0</v>
      </c>
    </row>
    <row r="1847" spans="1:9" s="20" customFormat="1" ht="38.25">
      <c r="A1847" s="33" t="s">
        <v>144</v>
      </c>
      <c r="B1847" s="30" t="s">
        <v>951</v>
      </c>
      <c r="C1847" s="31" t="s">
        <v>13</v>
      </c>
      <c r="D1847" s="31" t="s">
        <v>458</v>
      </c>
      <c r="E1847" s="31" t="s">
        <v>977</v>
      </c>
      <c r="F1847" s="31" t="s">
        <v>145</v>
      </c>
      <c r="G1847" s="32">
        <v>7675431</v>
      </c>
      <c r="H1847" s="32">
        <v>7675431</v>
      </c>
      <c r="I1847" s="19">
        <f t="shared" si="669"/>
        <v>0</v>
      </c>
    </row>
    <row r="1848" spans="1:9" s="20" customFormat="1" ht="25.5">
      <c r="A1848" s="29" t="s">
        <v>28</v>
      </c>
      <c r="B1848" s="30" t="s">
        <v>951</v>
      </c>
      <c r="C1848" s="31" t="s">
        <v>13</v>
      </c>
      <c r="D1848" s="31" t="s">
        <v>458</v>
      </c>
      <c r="E1848" s="31" t="s">
        <v>977</v>
      </c>
      <c r="F1848" s="31" t="s">
        <v>29</v>
      </c>
      <c r="G1848" s="32">
        <f t="shared" ref="G1848" si="685">G1849</f>
        <v>1880450</v>
      </c>
      <c r="H1848" s="32">
        <v>1880450</v>
      </c>
      <c r="I1848" s="19">
        <f t="shared" si="669"/>
        <v>0</v>
      </c>
    </row>
    <row r="1849" spans="1:9" s="20" customFormat="1">
      <c r="A1849" s="33" t="s">
        <v>30</v>
      </c>
      <c r="B1849" s="30" t="s">
        <v>951</v>
      </c>
      <c r="C1849" s="31" t="s">
        <v>13</v>
      </c>
      <c r="D1849" s="31" t="s">
        <v>458</v>
      </c>
      <c r="E1849" s="31" t="s">
        <v>977</v>
      </c>
      <c r="F1849" s="31" t="s">
        <v>31</v>
      </c>
      <c r="G1849" s="32">
        <v>1880450</v>
      </c>
      <c r="H1849" s="32">
        <v>1880450</v>
      </c>
      <c r="I1849" s="19">
        <f t="shared" si="669"/>
        <v>0</v>
      </c>
    </row>
    <row r="1850" spans="1:9" s="20" customFormat="1">
      <c r="A1850" s="56" t="s">
        <v>32</v>
      </c>
      <c r="B1850" s="30" t="s">
        <v>951</v>
      </c>
      <c r="C1850" s="31" t="s">
        <v>13</v>
      </c>
      <c r="D1850" s="31" t="s">
        <v>458</v>
      </c>
      <c r="E1850" s="31" t="s">
        <v>977</v>
      </c>
      <c r="F1850" s="31" t="s">
        <v>33</v>
      </c>
      <c r="G1850" s="32">
        <f>SUM(G1851:G1852)</f>
        <v>7000</v>
      </c>
      <c r="H1850" s="32">
        <v>7000</v>
      </c>
      <c r="I1850" s="19">
        <f t="shared" si="669"/>
        <v>0</v>
      </c>
    </row>
    <row r="1851" spans="1:9" s="20" customFormat="1">
      <c r="A1851" s="33" t="s">
        <v>36</v>
      </c>
      <c r="B1851" s="30" t="s">
        <v>951</v>
      </c>
      <c r="C1851" s="31" t="s">
        <v>13</v>
      </c>
      <c r="D1851" s="31" t="s">
        <v>458</v>
      </c>
      <c r="E1851" s="31" t="s">
        <v>977</v>
      </c>
      <c r="F1851" s="31" t="s">
        <v>37</v>
      </c>
      <c r="G1851" s="32">
        <v>2670</v>
      </c>
      <c r="H1851" s="32">
        <v>2670</v>
      </c>
      <c r="I1851" s="19">
        <f t="shared" si="669"/>
        <v>0</v>
      </c>
    </row>
    <row r="1852" spans="1:9" s="20" customFormat="1">
      <c r="A1852" s="33" t="s">
        <v>83</v>
      </c>
      <c r="B1852" s="30" t="s">
        <v>951</v>
      </c>
      <c r="C1852" s="31" t="s">
        <v>13</v>
      </c>
      <c r="D1852" s="31" t="s">
        <v>458</v>
      </c>
      <c r="E1852" s="31" t="s">
        <v>977</v>
      </c>
      <c r="F1852" s="31" t="s">
        <v>84</v>
      </c>
      <c r="G1852" s="32">
        <v>4330</v>
      </c>
      <c r="H1852" s="32">
        <v>4330</v>
      </c>
      <c r="I1852" s="19">
        <f t="shared" ref="I1852:I1901" si="686">G1852-H1852</f>
        <v>0</v>
      </c>
    </row>
    <row r="1853" spans="1:9" s="20" customFormat="1" ht="63.75">
      <c r="A1853" s="56" t="s">
        <v>978</v>
      </c>
      <c r="B1853" s="30" t="s">
        <v>951</v>
      </c>
      <c r="C1853" s="31" t="s">
        <v>13</v>
      </c>
      <c r="D1853" s="31" t="s">
        <v>458</v>
      </c>
      <c r="E1853" s="31" t="s">
        <v>979</v>
      </c>
      <c r="F1853" s="31" t="s">
        <v>9</v>
      </c>
      <c r="G1853" s="32">
        <f t="shared" ref="G1853:G1855" si="687">G1854</f>
        <v>2201810</v>
      </c>
      <c r="H1853" s="32">
        <v>2201810</v>
      </c>
      <c r="I1853" s="19">
        <f t="shared" si="686"/>
        <v>0</v>
      </c>
    </row>
    <row r="1854" spans="1:9" s="20" customFormat="1" ht="51">
      <c r="A1854" s="56" t="s">
        <v>980</v>
      </c>
      <c r="B1854" s="30" t="s">
        <v>951</v>
      </c>
      <c r="C1854" s="31" t="s">
        <v>13</v>
      </c>
      <c r="D1854" s="31" t="s">
        <v>458</v>
      </c>
      <c r="E1854" s="31" t="s">
        <v>981</v>
      </c>
      <c r="F1854" s="31" t="s">
        <v>9</v>
      </c>
      <c r="G1854" s="32">
        <f t="shared" si="687"/>
        <v>2201810</v>
      </c>
      <c r="H1854" s="32">
        <v>2201810</v>
      </c>
      <c r="I1854" s="19">
        <f t="shared" si="686"/>
        <v>0</v>
      </c>
    </row>
    <row r="1855" spans="1:9" s="20" customFormat="1" ht="25.5">
      <c r="A1855" s="29" t="s">
        <v>28</v>
      </c>
      <c r="B1855" s="30" t="s">
        <v>951</v>
      </c>
      <c r="C1855" s="31" t="s">
        <v>13</v>
      </c>
      <c r="D1855" s="31" t="s">
        <v>458</v>
      </c>
      <c r="E1855" s="31" t="s">
        <v>981</v>
      </c>
      <c r="F1855" s="31" t="s">
        <v>29</v>
      </c>
      <c r="G1855" s="32">
        <f t="shared" si="687"/>
        <v>2201810</v>
      </c>
      <c r="H1855" s="32">
        <v>2201810</v>
      </c>
      <c r="I1855" s="19">
        <f t="shared" si="686"/>
        <v>0</v>
      </c>
    </row>
    <row r="1856" spans="1:9" s="20" customFormat="1">
      <c r="A1856" s="33" t="s">
        <v>30</v>
      </c>
      <c r="B1856" s="30" t="s">
        <v>951</v>
      </c>
      <c r="C1856" s="31" t="s">
        <v>13</v>
      </c>
      <c r="D1856" s="31" t="s">
        <v>458</v>
      </c>
      <c r="E1856" s="31" t="s">
        <v>981</v>
      </c>
      <c r="F1856" s="31" t="s">
        <v>31</v>
      </c>
      <c r="G1856" s="32">
        <v>2201810</v>
      </c>
      <c r="H1856" s="32">
        <v>2201810</v>
      </c>
      <c r="I1856" s="19">
        <f t="shared" si="686"/>
        <v>0</v>
      </c>
    </row>
    <row r="1857" spans="1:9" s="20" customFormat="1" ht="63.75">
      <c r="A1857" s="56" t="s">
        <v>982</v>
      </c>
      <c r="B1857" s="30" t="s">
        <v>951</v>
      </c>
      <c r="C1857" s="31" t="s">
        <v>13</v>
      </c>
      <c r="D1857" s="31" t="s">
        <v>458</v>
      </c>
      <c r="E1857" s="31" t="s">
        <v>983</v>
      </c>
      <c r="F1857" s="31" t="s">
        <v>9</v>
      </c>
      <c r="G1857" s="32">
        <f t="shared" ref="G1857:G1859" si="688">G1858</f>
        <v>2700000</v>
      </c>
      <c r="H1857" s="32">
        <v>2700000</v>
      </c>
      <c r="I1857" s="19">
        <f t="shared" si="686"/>
        <v>0</v>
      </c>
    </row>
    <row r="1858" spans="1:9" s="20" customFormat="1" ht="25.5">
      <c r="A1858" s="56" t="s">
        <v>152</v>
      </c>
      <c r="B1858" s="30" t="s">
        <v>951</v>
      </c>
      <c r="C1858" s="31" t="s">
        <v>13</v>
      </c>
      <c r="D1858" s="31" t="s">
        <v>458</v>
      </c>
      <c r="E1858" s="31" t="s">
        <v>984</v>
      </c>
      <c r="F1858" s="31" t="s">
        <v>9</v>
      </c>
      <c r="G1858" s="32">
        <f t="shared" si="688"/>
        <v>2700000</v>
      </c>
      <c r="H1858" s="32">
        <v>2700000</v>
      </c>
      <c r="I1858" s="19">
        <f t="shared" si="686"/>
        <v>0</v>
      </c>
    </row>
    <row r="1859" spans="1:9" s="20" customFormat="1" ht="25.5">
      <c r="A1859" s="56" t="s">
        <v>28</v>
      </c>
      <c r="B1859" s="30" t="s">
        <v>951</v>
      </c>
      <c r="C1859" s="31" t="s">
        <v>13</v>
      </c>
      <c r="D1859" s="31" t="s">
        <v>458</v>
      </c>
      <c r="E1859" s="31" t="s">
        <v>984</v>
      </c>
      <c r="F1859" s="31" t="s">
        <v>29</v>
      </c>
      <c r="G1859" s="32">
        <f t="shared" si="688"/>
        <v>2700000</v>
      </c>
      <c r="H1859" s="32">
        <v>2700000</v>
      </c>
      <c r="I1859" s="19">
        <f t="shared" si="686"/>
        <v>0</v>
      </c>
    </row>
    <row r="1860" spans="1:9" s="20" customFormat="1">
      <c r="A1860" s="33" t="s">
        <v>30</v>
      </c>
      <c r="B1860" s="30" t="s">
        <v>951</v>
      </c>
      <c r="C1860" s="31" t="s">
        <v>13</v>
      </c>
      <c r="D1860" s="31" t="s">
        <v>458</v>
      </c>
      <c r="E1860" s="31" t="s">
        <v>984</v>
      </c>
      <c r="F1860" s="31" t="s">
        <v>31</v>
      </c>
      <c r="G1860" s="32">
        <v>2700000</v>
      </c>
      <c r="H1860" s="32">
        <v>2700000</v>
      </c>
      <c r="I1860" s="19">
        <f t="shared" si="686"/>
        <v>0</v>
      </c>
    </row>
    <row r="1861" spans="1:9" s="20" customFormat="1" ht="63.75">
      <c r="A1861" s="56" t="s">
        <v>985</v>
      </c>
      <c r="B1861" s="30" t="s">
        <v>951</v>
      </c>
      <c r="C1861" s="31" t="s">
        <v>13</v>
      </c>
      <c r="D1861" s="31" t="s">
        <v>458</v>
      </c>
      <c r="E1861" s="31" t="s">
        <v>986</v>
      </c>
      <c r="F1861" s="31" t="s">
        <v>9</v>
      </c>
      <c r="G1861" s="32">
        <f t="shared" ref="G1861:G1863" si="689">G1862</f>
        <v>765000</v>
      </c>
      <c r="H1861" s="32">
        <v>765000</v>
      </c>
      <c r="I1861" s="19">
        <f t="shared" si="686"/>
        <v>0</v>
      </c>
    </row>
    <row r="1862" spans="1:9" s="20" customFormat="1" ht="25.5">
      <c r="A1862" s="56" t="s">
        <v>152</v>
      </c>
      <c r="B1862" s="30" t="s">
        <v>951</v>
      </c>
      <c r="C1862" s="31" t="s">
        <v>13</v>
      </c>
      <c r="D1862" s="31" t="s">
        <v>458</v>
      </c>
      <c r="E1862" s="31" t="s">
        <v>987</v>
      </c>
      <c r="F1862" s="31" t="s">
        <v>9</v>
      </c>
      <c r="G1862" s="32">
        <f t="shared" si="689"/>
        <v>765000</v>
      </c>
      <c r="H1862" s="32">
        <v>765000</v>
      </c>
      <c r="I1862" s="19">
        <f t="shared" si="686"/>
        <v>0</v>
      </c>
    </row>
    <row r="1863" spans="1:9" s="20" customFormat="1" ht="25.5">
      <c r="A1863" s="56" t="s">
        <v>28</v>
      </c>
      <c r="B1863" s="30" t="s">
        <v>951</v>
      </c>
      <c r="C1863" s="31" t="s">
        <v>13</v>
      </c>
      <c r="D1863" s="31" t="s">
        <v>458</v>
      </c>
      <c r="E1863" s="31" t="s">
        <v>987</v>
      </c>
      <c r="F1863" s="31" t="s">
        <v>29</v>
      </c>
      <c r="G1863" s="32">
        <f t="shared" si="689"/>
        <v>765000</v>
      </c>
      <c r="H1863" s="32">
        <v>765000</v>
      </c>
      <c r="I1863" s="19">
        <f t="shared" si="686"/>
        <v>0</v>
      </c>
    </row>
    <row r="1864" spans="1:9" s="20" customFormat="1">
      <c r="A1864" s="33" t="s">
        <v>30</v>
      </c>
      <c r="B1864" s="30" t="s">
        <v>951</v>
      </c>
      <c r="C1864" s="31" t="s">
        <v>13</v>
      </c>
      <c r="D1864" s="31" t="s">
        <v>458</v>
      </c>
      <c r="E1864" s="31" t="s">
        <v>987</v>
      </c>
      <c r="F1864" s="31" t="s">
        <v>31</v>
      </c>
      <c r="G1864" s="32">
        <v>765000</v>
      </c>
      <c r="H1864" s="32">
        <v>765000</v>
      </c>
      <c r="I1864" s="19">
        <f t="shared" si="686"/>
        <v>0</v>
      </c>
    </row>
    <row r="1865" spans="1:9" s="20" customFormat="1" ht="38.25">
      <c r="A1865" s="55" t="s">
        <v>988</v>
      </c>
      <c r="B1865" s="30" t="s">
        <v>951</v>
      </c>
      <c r="C1865" s="31" t="s">
        <v>13</v>
      </c>
      <c r="D1865" s="31" t="s">
        <v>458</v>
      </c>
      <c r="E1865" s="31" t="s">
        <v>989</v>
      </c>
      <c r="F1865" s="31" t="s">
        <v>9</v>
      </c>
      <c r="G1865" s="32">
        <f t="shared" ref="G1865" si="690">G1866</f>
        <v>15696670</v>
      </c>
      <c r="H1865" s="32">
        <v>15696670</v>
      </c>
      <c r="I1865" s="19">
        <f t="shared" si="686"/>
        <v>0</v>
      </c>
    </row>
    <row r="1866" spans="1:9" s="80" customFormat="1" ht="38.25">
      <c r="A1866" s="29" t="s">
        <v>990</v>
      </c>
      <c r="B1866" s="30" t="s">
        <v>951</v>
      </c>
      <c r="C1866" s="31" t="s">
        <v>13</v>
      </c>
      <c r="D1866" s="31" t="s">
        <v>458</v>
      </c>
      <c r="E1866" s="31" t="s">
        <v>991</v>
      </c>
      <c r="F1866" s="31" t="s">
        <v>9</v>
      </c>
      <c r="G1866" s="32">
        <f>G1867+G1876</f>
        <v>15696670</v>
      </c>
      <c r="H1866" s="32">
        <v>15696670</v>
      </c>
      <c r="I1866" s="19">
        <f t="shared" si="686"/>
        <v>0</v>
      </c>
    </row>
    <row r="1867" spans="1:9" s="20" customFormat="1" ht="25.5">
      <c r="A1867" s="56" t="s">
        <v>18</v>
      </c>
      <c r="B1867" s="30" t="s">
        <v>951</v>
      </c>
      <c r="C1867" s="31" t="s">
        <v>13</v>
      </c>
      <c r="D1867" s="31" t="s">
        <v>458</v>
      </c>
      <c r="E1867" s="31" t="s">
        <v>992</v>
      </c>
      <c r="F1867" s="31" t="s">
        <v>9</v>
      </c>
      <c r="G1867" s="32">
        <f t="shared" ref="G1867" si="691">G1868+G1871+G1873</f>
        <v>1577050</v>
      </c>
      <c r="H1867" s="32">
        <v>1577050</v>
      </c>
      <c r="I1867" s="19">
        <f t="shared" si="686"/>
        <v>0</v>
      </c>
    </row>
    <row r="1868" spans="1:9" s="20" customFormat="1" ht="25.5">
      <c r="A1868" s="29" t="s">
        <v>20</v>
      </c>
      <c r="B1868" s="30" t="s">
        <v>951</v>
      </c>
      <c r="C1868" s="31" t="s">
        <v>13</v>
      </c>
      <c r="D1868" s="31" t="s">
        <v>458</v>
      </c>
      <c r="E1868" s="31" t="s">
        <v>992</v>
      </c>
      <c r="F1868" s="31" t="s">
        <v>21</v>
      </c>
      <c r="G1868" s="32">
        <f t="shared" ref="G1868" si="692">SUM(G1869:G1870)</f>
        <v>387250</v>
      </c>
      <c r="H1868" s="32">
        <v>387250</v>
      </c>
      <c r="I1868" s="19">
        <f t="shared" si="686"/>
        <v>0</v>
      </c>
    </row>
    <row r="1869" spans="1:9" s="20" customFormat="1" ht="25.5">
      <c r="A1869" s="33" t="s">
        <v>22</v>
      </c>
      <c r="B1869" s="30" t="s">
        <v>951</v>
      </c>
      <c r="C1869" s="31" t="s">
        <v>13</v>
      </c>
      <c r="D1869" s="31" t="s">
        <v>458</v>
      </c>
      <c r="E1869" s="31" t="s">
        <v>992</v>
      </c>
      <c r="F1869" s="31" t="s">
        <v>23</v>
      </c>
      <c r="G1869" s="32">
        <v>303082.5</v>
      </c>
      <c r="H1869" s="32">
        <v>303082.5</v>
      </c>
      <c r="I1869" s="19">
        <f t="shared" si="686"/>
        <v>0</v>
      </c>
    </row>
    <row r="1870" spans="1:9" s="20" customFormat="1" ht="38.25">
      <c r="A1870" s="33" t="s">
        <v>26</v>
      </c>
      <c r="B1870" s="30" t="s">
        <v>951</v>
      </c>
      <c r="C1870" s="31" t="s">
        <v>13</v>
      </c>
      <c r="D1870" s="31" t="s">
        <v>458</v>
      </c>
      <c r="E1870" s="31" t="s">
        <v>992</v>
      </c>
      <c r="F1870" s="31" t="s">
        <v>27</v>
      </c>
      <c r="G1870" s="32">
        <v>84167.5</v>
      </c>
      <c r="H1870" s="32">
        <v>84167.5</v>
      </c>
      <c r="I1870" s="19">
        <f t="shared" si="686"/>
        <v>0</v>
      </c>
    </row>
    <row r="1871" spans="1:9" s="20" customFormat="1" ht="25.5">
      <c r="A1871" s="29" t="s">
        <v>28</v>
      </c>
      <c r="B1871" s="30" t="s">
        <v>951</v>
      </c>
      <c r="C1871" s="31" t="s">
        <v>13</v>
      </c>
      <c r="D1871" s="31" t="s">
        <v>458</v>
      </c>
      <c r="E1871" s="31" t="s">
        <v>992</v>
      </c>
      <c r="F1871" s="31" t="s">
        <v>29</v>
      </c>
      <c r="G1871" s="32">
        <f t="shared" ref="G1871" si="693">G1872</f>
        <v>1183980</v>
      </c>
      <c r="H1871" s="32">
        <v>1183980</v>
      </c>
      <c r="I1871" s="19">
        <f t="shared" si="686"/>
        <v>0</v>
      </c>
    </row>
    <row r="1872" spans="1:9" s="20" customFormat="1">
      <c r="A1872" s="33" t="s">
        <v>30</v>
      </c>
      <c r="B1872" s="30" t="s">
        <v>951</v>
      </c>
      <c r="C1872" s="31" t="s">
        <v>13</v>
      </c>
      <c r="D1872" s="31" t="s">
        <v>458</v>
      </c>
      <c r="E1872" s="31" t="s">
        <v>992</v>
      </c>
      <c r="F1872" s="31" t="s">
        <v>31</v>
      </c>
      <c r="G1872" s="32">
        <v>1183980</v>
      </c>
      <c r="H1872" s="32">
        <v>1183980</v>
      </c>
      <c r="I1872" s="19">
        <f t="shared" si="686"/>
        <v>0</v>
      </c>
    </row>
    <row r="1873" spans="1:9" s="20" customFormat="1">
      <c r="A1873" s="29" t="s">
        <v>32</v>
      </c>
      <c r="B1873" s="30" t="s">
        <v>951</v>
      </c>
      <c r="C1873" s="31" t="s">
        <v>13</v>
      </c>
      <c r="D1873" s="31" t="s">
        <v>458</v>
      </c>
      <c r="E1873" s="31" t="s">
        <v>992</v>
      </c>
      <c r="F1873" s="31" t="s">
        <v>33</v>
      </c>
      <c r="G1873" s="32">
        <f>SUM(G1874:G1875)</f>
        <v>5820</v>
      </c>
      <c r="H1873" s="32">
        <v>5820</v>
      </c>
      <c r="I1873" s="19">
        <f t="shared" si="686"/>
        <v>0</v>
      </c>
    </row>
    <row r="1874" spans="1:9" s="20" customFormat="1">
      <c r="A1874" s="33" t="s">
        <v>34</v>
      </c>
      <c r="B1874" s="30" t="s">
        <v>951</v>
      </c>
      <c r="C1874" s="31" t="s">
        <v>13</v>
      </c>
      <c r="D1874" s="31" t="s">
        <v>458</v>
      </c>
      <c r="E1874" s="31" t="s">
        <v>992</v>
      </c>
      <c r="F1874" s="31" t="s">
        <v>35</v>
      </c>
      <c r="G1874" s="32">
        <v>4500</v>
      </c>
      <c r="H1874" s="32">
        <v>4500</v>
      </c>
      <c r="I1874" s="19">
        <f t="shared" si="686"/>
        <v>0</v>
      </c>
    </row>
    <row r="1875" spans="1:9" s="20" customFormat="1">
      <c r="A1875" s="33" t="s">
        <v>83</v>
      </c>
      <c r="B1875" s="30" t="s">
        <v>951</v>
      </c>
      <c r="C1875" s="31" t="s">
        <v>13</v>
      </c>
      <c r="D1875" s="31" t="s">
        <v>458</v>
      </c>
      <c r="E1875" s="31" t="s">
        <v>992</v>
      </c>
      <c r="F1875" s="31" t="s">
        <v>84</v>
      </c>
      <c r="G1875" s="32">
        <v>1320</v>
      </c>
      <c r="H1875" s="32">
        <v>1320</v>
      </c>
      <c r="I1875" s="19">
        <f t="shared" si="686"/>
        <v>0</v>
      </c>
    </row>
    <row r="1876" spans="1:9" s="20" customFormat="1" ht="25.5">
      <c r="A1876" s="56" t="s">
        <v>38</v>
      </c>
      <c r="B1876" s="30" t="s">
        <v>951</v>
      </c>
      <c r="C1876" s="31" t="s">
        <v>13</v>
      </c>
      <c r="D1876" s="31" t="s">
        <v>458</v>
      </c>
      <c r="E1876" s="31" t="s">
        <v>993</v>
      </c>
      <c r="F1876" s="31" t="s">
        <v>9</v>
      </c>
      <c r="G1876" s="32">
        <f t="shared" ref="G1876" si="694">G1877</f>
        <v>14119620</v>
      </c>
      <c r="H1876" s="32">
        <v>14119620</v>
      </c>
      <c r="I1876" s="19">
        <f t="shared" si="686"/>
        <v>0</v>
      </c>
    </row>
    <row r="1877" spans="1:9" s="20" customFormat="1" ht="25.5">
      <c r="A1877" s="29" t="s">
        <v>20</v>
      </c>
      <c r="B1877" s="30" t="s">
        <v>951</v>
      </c>
      <c r="C1877" s="31" t="s">
        <v>13</v>
      </c>
      <c r="D1877" s="31" t="s">
        <v>458</v>
      </c>
      <c r="E1877" s="31" t="s">
        <v>993</v>
      </c>
      <c r="F1877" s="31" t="s">
        <v>21</v>
      </c>
      <c r="G1877" s="32">
        <f t="shared" ref="G1877" si="695">SUM(G1878:G1879)</f>
        <v>14119620</v>
      </c>
      <c r="H1877" s="32">
        <v>14119620</v>
      </c>
      <c r="I1877" s="19">
        <f t="shared" si="686"/>
        <v>0</v>
      </c>
    </row>
    <row r="1878" spans="1:9" s="20" customFormat="1">
      <c r="A1878" s="33" t="s">
        <v>40</v>
      </c>
      <c r="B1878" s="30" t="s">
        <v>951</v>
      </c>
      <c r="C1878" s="31" t="s">
        <v>13</v>
      </c>
      <c r="D1878" s="31" t="s">
        <v>458</v>
      </c>
      <c r="E1878" s="31" t="s">
        <v>993</v>
      </c>
      <c r="F1878" s="31" t="s">
        <v>41</v>
      </c>
      <c r="G1878" s="32">
        <v>10845086</v>
      </c>
      <c r="H1878" s="32">
        <v>10845086</v>
      </c>
      <c r="I1878" s="19">
        <f t="shared" si="686"/>
        <v>0</v>
      </c>
    </row>
    <row r="1879" spans="1:9" s="20" customFormat="1" ht="38.25">
      <c r="A1879" s="33" t="s">
        <v>26</v>
      </c>
      <c r="B1879" s="30" t="s">
        <v>951</v>
      </c>
      <c r="C1879" s="31" t="s">
        <v>13</v>
      </c>
      <c r="D1879" s="31" t="s">
        <v>458</v>
      </c>
      <c r="E1879" s="31" t="s">
        <v>993</v>
      </c>
      <c r="F1879" s="31" t="s">
        <v>27</v>
      </c>
      <c r="G1879" s="32">
        <v>3274534</v>
      </c>
      <c r="H1879" s="32">
        <v>3274534</v>
      </c>
      <c r="I1879" s="19">
        <f t="shared" si="686"/>
        <v>0</v>
      </c>
    </row>
    <row r="1880" spans="1:9" s="20" customFormat="1">
      <c r="A1880" s="29"/>
      <c r="B1880" s="30"/>
      <c r="C1880" s="31"/>
      <c r="D1880" s="31"/>
      <c r="E1880" s="31"/>
      <c r="F1880" s="31"/>
      <c r="G1880" s="32"/>
      <c r="H1880" s="32"/>
      <c r="I1880" s="19">
        <f t="shared" si="686"/>
        <v>0</v>
      </c>
    </row>
    <row r="1881" spans="1:9" s="20" customFormat="1">
      <c r="A1881" s="16" t="s">
        <v>994</v>
      </c>
      <c r="B1881" s="17" t="s">
        <v>995</v>
      </c>
      <c r="C1881" s="18" t="s">
        <v>7</v>
      </c>
      <c r="D1881" s="18" t="s">
        <v>7</v>
      </c>
      <c r="E1881" s="18" t="s">
        <v>8</v>
      </c>
      <c r="F1881" s="18" t="s">
        <v>9</v>
      </c>
      <c r="G1881" s="19">
        <f t="shared" ref="G1881:G1884" si="696">G1882</f>
        <v>14903680</v>
      </c>
      <c r="H1881" s="19">
        <v>14903680</v>
      </c>
      <c r="I1881" s="19">
        <f t="shared" si="686"/>
        <v>0</v>
      </c>
    </row>
    <row r="1882" spans="1:9" s="20" customFormat="1">
      <c r="A1882" s="21" t="s">
        <v>10</v>
      </c>
      <c r="B1882" s="22" t="s">
        <v>995</v>
      </c>
      <c r="C1882" s="23" t="s">
        <v>11</v>
      </c>
      <c r="D1882" s="23" t="s">
        <v>7</v>
      </c>
      <c r="E1882" s="23" t="s">
        <v>8</v>
      </c>
      <c r="F1882" s="23" t="s">
        <v>9</v>
      </c>
      <c r="G1882" s="24">
        <f t="shared" si="696"/>
        <v>14903680</v>
      </c>
      <c r="H1882" s="24">
        <v>14903680</v>
      </c>
      <c r="I1882" s="19">
        <f t="shared" si="686"/>
        <v>0</v>
      </c>
    </row>
    <row r="1883" spans="1:9" s="20" customFormat="1" ht="25.5">
      <c r="A1883" s="25" t="s">
        <v>330</v>
      </c>
      <c r="B1883" s="26" t="s">
        <v>995</v>
      </c>
      <c r="C1883" s="27" t="s">
        <v>11</v>
      </c>
      <c r="D1883" s="27" t="s">
        <v>331</v>
      </c>
      <c r="E1883" s="27" t="s">
        <v>8</v>
      </c>
      <c r="F1883" s="27" t="s">
        <v>9</v>
      </c>
      <c r="G1883" s="28">
        <f t="shared" si="696"/>
        <v>14903680</v>
      </c>
      <c r="H1883" s="28">
        <v>14903680</v>
      </c>
      <c r="I1883" s="19">
        <f t="shared" si="686"/>
        <v>0</v>
      </c>
    </row>
    <row r="1884" spans="1:9" s="20" customFormat="1" ht="25.5">
      <c r="A1884" s="81" t="s">
        <v>996</v>
      </c>
      <c r="B1884" s="30" t="s">
        <v>995</v>
      </c>
      <c r="C1884" s="31" t="s">
        <v>11</v>
      </c>
      <c r="D1884" s="31" t="s">
        <v>331</v>
      </c>
      <c r="E1884" s="31" t="s">
        <v>997</v>
      </c>
      <c r="F1884" s="31" t="s">
        <v>9</v>
      </c>
      <c r="G1884" s="32">
        <f t="shared" si="696"/>
        <v>14903680</v>
      </c>
      <c r="H1884" s="32">
        <v>14903680</v>
      </c>
      <c r="I1884" s="19">
        <f t="shared" si="686"/>
        <v>0</v>
      </c>
    </row>
    <row r="1885" spans="1:9" s="20" customFormat="1" ht="25.5">
      <c r="A1885" s="81" t="s">
        <v>998</v>
      </c>
      <c r="B1885" s="30" t="s">
        <v>995</v>
      </c>
      <c r="C1885" s="31" t="s">
        <v>11</v>
      </c>
      <c r="D1885" s="31" t="s">
        <v>331</v>
      </c>
      <c r="E1885" s="31" t="s">
        <v>999</v>
      </c>
      <c r="F1885" s="31" t="s">
        <v>9</v>
      </c>
      <c r="G1885" s="32">
        <f t="shared" ref="G1885" si="697">G1886+G1896</f>
        <v>14903680</v>
      </c>
      <c r="H1885" s="32">
        <v>14903680</v>
      </c>
      <c r="I1885" s="19">
        <f t="shared" si="686"/>
        <v>0</v>
      </c>
    </row>
    <row r="1886" spans="1:9" s="20" customFormat="1" ht="25.5">
      <c r="A1886" s="29" t="s">
        <v>18</v>
      </c>
      <c r="B1886" s="30" t="s">
        <v>995</v>
      </c>
      <c r="C1886" s="31" t="s">
        <v>11</v>
      </c>
      <c r="D1886" s="31" t="s">
        <v>331</v>
      </c>
      <c r="E1886" s="31" t="s">
        <v>1000</v>
      </c>
      <c r="F1886" s="31" t="s">
        <v>9</v>
      </c>
      <c r="G1886" s="32">
        <f t="shared" ref="G1886" si="698">G1887+G1890+G1892</f>
        <v>3918200</v>
      </c>
      <c r="H1886" s="32">
        <v>3918200</v>
      </c>
      <c r="I1886" s="19">
        <f t="shared" si="686"/>
        <v>0</v>
      </c>
    </row>
    <row r="1887" spans="1:9" s="20" customFormat="1" ht="25.5">
      <c r="A1887" s="33" t="s">
        <v>20</v>
      </c>
      <c r="B1887" s="30" t="s">
        <v>995</v>
      </c>
      <c r="C1887" s="31" t="s">
        <v>11</v>
      </c>
      <c r="D1887" s="31" t="s">
        <v>331</v>
      </c>
      <c r="E1887" s="31" t="s">
        <v>1000</v>
      </c>
      <c r="F1887" s="31" t="s">
        <v>21</v>
      </c>
      <c r="G1887" s="32">
        <f t="shared" ref="G1887" si="699">SUM(G1888:G1889)</f>
        <v>546530</v>
      </c>
      <c r="H1887" s="32">
        <v>546530</v>
      </c>
      <c r="I1887" s="19">
        <f t="shared" si="686"/>
        <v>0</v>
      </c>
    </row>
    <row r="1888" spans="1:9" s="20" customFormat="1" ht="25.5">
      <c r="A1888" s="33" t="s">
        <v>22</v>
      </c>
      <c r="B1888" s="30" t="s">
        <v>995</v>
      </c>
      <c r="C1888" s="31" t="s">
        <v>11</v>
      </c>
      <c r="D1888" s="31" t="s">
        <v>331</v>
      </c>
      <c r="E1888" s="31" t="s">
        <v>1000</v>
      </c>
      <c r="F1888" s="31" t="s">
        <v>23</v>
      </c>
      <c r="G1888" s="32">
        <v>476497.5</v>
      </c>
      <c r="H1888" s="32">
        <v>476497.5</v>
      </c>
      <c r="I1888" s="19">
        <f t="shared" si="686"/>
        <v>0</v>
      </c>
    </row>
    <row r="1889" spans="1:11" s="20" customFormat="1" ht="38.25">
      <c r="A1889" s="33" t="s">
        <v>26</v>
      </c>
      <c r="B1889" s="30" t="s">
        <v>995</v>
      </c>
      <c r="C1889" s="31" t="s">
        <v>11</v>
      </c>
      <c r="D1889" s="31" t="s">
        <v>331</v>
      </c>
      <c r="E1889" s="31" t="s">
        <v>1000</v>
      </c>
      <c r="F1889" s="31" t="s">
        <v>27</v>
      </c>
      <c r="G1889" s="32">
        <v>70032.5</v>
      </c>
      <c r="H1889" s="32">
        <v>70032.5</v>
      </c>
      <c r="I1889" s="19">
        <f t="shared" si="686"/>
        <v>0</v>
      </c>
    </row>
    <row r="1890" spans="1:11" s="20" customFormat="1" ht="25.5">
      <c r="A1890" s="29" t="s">
        <v>28</v>
      </c>
      <c r="B1890" s="30" t="s">
        <v>995</v>
      </c>
      <c r="C1890" s="31" t="s">
        <v>11</v>
      </c>
      <c r="D1890" s="31" t="s">
        <v>331</v>
      </c>
      <c r="E1890" s="31" t="s">
        <v>1000</v>
      </c>
      <c r="F1890" s="31" t="s">
        <v>29</v>
      </c>
      <c r="G1890" s="32">
        <f t="shared" ref="G1890" si="700">G1891</f>
        <v>3330965</v>
      </c>
      <c r="H1890" s="32">
        <v>3330965</v>
      </c>
      <c r="I1890" s="19">
        <f t="shared" si="686"/>
        <v>0</v>
      </c>
    </row>
    <row r="1891" spans="1:11" s="20" customFormat="1">
      <c r="A1891" s="33" t="s">
        <v>30</v>
      </c>
      <c r="B1891" s="30" t="s">
        <v>995</v>
      </c>
      <c r="C1891" s="31" t="s">
        <v>11</v>
      </c>
      <c r="D1891" s="31" t="s">
        <v>331</v>
      </c>
      <c r="E1891" s="31" t="s">
        <v>1000</v>
      </c>
      <c r="F1891" s="31" t="s">
        <v>31</v>
      </c>
      <c r="G1891" s="32">
        <v>3330965</v>
      </c>
      <c r="H1891" s="32">
        <v>3330965</v>
      </c>
      <c r="I1891" s="19">
        <f t="shared" si="686"/>
        <v>0</v>
      </c>
    </row>
    <row r="1892" spans="1:11" s="20" customFormat="1">
      <c r="A1892" s="29" t="s">
        <v>32</v>
      </c>
      <c r="B1892" s="30" t="s">
        <v>995</v>
      </c>
      <c r="C1892" s="31" t="s">
        <v>11</v>
      </c>
      <c r="D1892" s="31" t="s">
        <v>331</v>
      </c>
      <c r="E1892" s="31" t="s">
        <v>1000</v>
      </c>
      <c r="F1892" s="31" t="s">
        <v>33</v>
      </c>
      <c r="G1892" s="32">
        <f t="shared" ref="G1892" si="701">SUM(G1893:G1895)</f>
        <v>40705</v>
      </c>
      <c r="H1892" s="32">
        <v>40705</v>
      </c>
      <c r="I1892" s="19">
        <f t="shared" si="686"/>
        <v>0</v>
      </c>
    </row>
    <row r="1893" spans="1:11" s="20" customFormat="1">
      <c r="A1893" s="33" t="s">
        <v>34</v>
      </c>
      <c r="B1893" s="30" t="s">
        <v>995</v>
      </c>
      <c r="C1893" s="31" t="s">
        <v>11</v>
      </c>
      <c r="D1893" s="31" t="s">
        <v>331</v>
      </c>
      <c r="E1893" s="31" t="s">
        <v>1000</v>
      </c>
      <c r="F1893" s="31" t="s">
        <v>35</v>
      </c>
      <c r="G1893" s="32">
        <v>13830</v>
      </c>
      <c r="H1893" s="32">
        <v>13830</v>
      </c>
      <c r="I1893" s="19">
        <f t="shared" si="686"/>
        <v>0</v>
      </c>
    </row>
    <row r="1894" spans="1:11" s="20" customFormat="1">
      <c r="A1894" s="33" t="s">
        <v>36</v>
      </c>
      <c r="B1894" s="30" t="s">
        <v>995</v>
      </c>
      <c r="C1894" s="31" t="s">
        <v>11</v>
      </c>
      <c r="D1894" s="31" t="s">
        <v>331</v>
      </c>
      <c r="E1894" s="31" t="s">
        <v>1000</v>
      </c>
      <c r="F1894" s="31" t="s">
        <v>37</v>
      </c>
      <c r="G1894" s="32">
        <v>1875</v>
      </c>
      <c r="H1894" s="32">
        <v>1875</v>
      </c>
      <c r="I1894" s="19">
        <f t="shared" si="686"/>
        <v>0</v>
      </c>
    </row>
    <row r="1895" spans="1:11" s="20" customFormat="1">
      <c r="A1895" s="33" t="s">
        <v>83</v>
      </c>
      <c r="B1895" s="30" t="s">
        <v>995</v>
      </c>
      <c r="C1895" s="31" t="s">
        <v>11</v>
      </c>
      <c r="D1895" s="31" t="s">
        <v>331</v>
      </c>
      <c r="E1895" s="31" t="s">
        <v>1000</v>
      </c>
      <c r="F1895" s="31" t="s">
        <v>84</v>
      </c>
      <c r="G1895" s="32">
        <v>25000</v>
      </c>
      <c r="H1895" s="32">
        <v>25000</v>
      </c>
      <c r="I1895" s="19">
        <f t="shared" si="686"/>
        <v>0</v>
      </c>
    </row>
    <row r="1896" spans="1:11" s="20" customFormat="1" ht="25.5">
      <c r="A1896" s="33" t="s">
        <v>38</v>
      </c>
      <c r="B1896" s="30" t="s">
        <v>995</v>
      </c>
      <c r="C1896" s="31" t="s">
        <v>11</v>
      </c>
      <c r="D1896" s="31" t="s">
        <v>331</v>
      </c>
      <c r="E1896" s="31" t="s">
        <v>1001</v>
      </c>
      <c r="F1896" s="31" t="s">
        <v>9</v>
      </c>
      <c r="G1896" s="32">
        <f t="shared" ref="G1896" si="702">G1897</f>
        <v>10985480</v>
      </c>
      <c r="H1896" s="32">
        <v>10985480</v>
      </c>
      <c r="I1896" s="19">
        <f t="shared" si="686"/>
        <v>0</v>
      </c>
    </row>
    <row r="1897" spans="1:11" s="20" customFormat="1" ht="25.5">
      <c r="A1897" s="33" t="s">
        <v>20</v>
      </c>
      <c r="B1897" s="30" t="s">
        <v>995</v>
      </c>
      <c r="C1897" s="31" t="s">
        <v>11</v>
      </c>
      <c r="D1897" s="31" t="s">
        <v>331</v>
      </c>
      <c r="E1897" s="31" t="s">
        <v>1001</v>
      </c>
      <c r="F1897" s="31" t="s">
        <v>21</v>
      </c>
      <c r="G1897" s="32">
        <f t="shared" ref="G1897" si="703">SUM(G1898:G1899)</f>
        <v>10985480</v>
      </c>
      <c r="H1897" s="32">
        <v>10985480</v>
      </c>
      <c r="I1897" s="19">
        <f t="shared" si="686"/>
        <v>0</v>
      </c>
    </row>
    <row r="1898" spans="1:11" s="20" customFormat="1">
      <c r="A1898" s="33" t="s">
        <v>40</v>
      </c>
      <c r="B1898" s="30" t="s">
        <v>995</v>
      </c>
      <c r="C1898" s="31" t="s">
        <v>11</v>
      </c>
      <c r="D1898" s="31" t="s">
        <v>331</v>
      </c>
      <c r="E1898" s="31" t="s">
        <v>1001</v>
      </c>
      <c r="F1898" s="31" t="s">
        <v>41</v>
      </c>
      <c r="G1898" s="32">
        <v>8437396</v>
      </c>
      <c r="H1898" s="32">
        <v>8437396</v>
      </c>
      <c r="I1898" s="19">
        <f t="shared" si="686"/>
        <v>0</v>
      </c>
    </row>
    <row r="1899" spans="1:11" s="20" customFormat="1" ht="38.25">
      <c r="A1899" s="33" t="s">
        <v>26</v>
      </c>
      <c r="B1899" s="30" t="s">
        <v>995</v>
      </c>
      <c r="C1899" s="31" t="s">
        <v>11</v>
      </c>
      <c r="D1899" s="31" t="s">
        <v>331</v>
      </c>
      <c r="E1899" s="31" t="s">
        <v>1001</v>
      </c>
      <c r="F1899" s="31" t="s">
        <v>27</v>
      </c>
      <c r="G1899" s="32">
        <v>2548084</v>
      </c>
      <c r="H1899" s="32">
        <v>2548084</v>
      </c>
      <c r="I1899" s="19">
        <f t="shared" si="686"/>
        <v>0</v>
      </c>
    </row>
    <row r="1900" spans="1:11" s="20" customFormat="1">
      <c r="A1900" s="81"/>
      <c r="B1900" s="30"/>
      <c r="C1900" s="31"/>
      <c r="D1900" s="31"/>
      <c r="E1900" s="31"/>
      <c r="F1900" s="31"/>
      <c r="G1900" s="32"/>
      <c r="H1900" s="32"/>
      <c r="I1900" s="19">
        <f t="shared" si="686"/>
        <v>0</v>
      </c>
    </row>
    <row r="1901" spans="1:11">
      <c r="A1901" s="82" t="s">
        <v>1023</v>
      </c>
      <c r="B1901" s="83"/>
      <c r="C1901" s="18"/>
      <c r="D1901" s="18"/>
      <c r="E1901" s="18"/>
      <c r="F1901" s="18"/>
      <c r="G1901" s="19">
        <v>9817827803.5499992</v>
      </c>
      <c r="H1901" s="19">
        <v>9817827803.5499992</v>
      </c>
      <c r="I1901" s="19">
        <f t="shared" si="686"/>
        <v>0</v>
      </c>
    </row>
    <row r="1902" spans="1:11" s="20" customFormat="1">
      <c r="A1902" s="82"/>
      <c r="B1902" s="83"/>
      <c r="C1902" s="18"/>
      <c r="D1902" s="18"/>
      <c r="E1902" s="18"/>
      <c r="F1902" s="18"/>
      <c r="G1902" s="19"/>
      <c r="H1902" s="19"/>
      <c r="I1902" s="19"/>
    </row>
    <row r="1903" spans="1:11" s="20" customFormat="1">
      <c r="A1903" s="4"/>
      <c r="B1903" s="5"/>
      <c r="C1903" s="31"/>
      <c r="D1903" s="31"/>
      <c r="E1903" s="31"/>
      <c r="F1903" s="31"/>
      <c r="G1903" s="19"/>
      <c r="H1903" s="19"/>
      <c r="I1903" s="19"/>
    </row>
    <row r="1904" spans="1:11" s="98" customFormat="1" ht="15.75">
      <c r="A1904" s="93" t="s">
        <v>1018</v>
      </c>
      <c r="B1904" s="94"/>
      <c r="C1904" s="95"/>
      <c r="D1904" s="95"/>
      <c r="E1904" s="96"/>
      <c r="F1904" s="96"/>
      <c r="G1904" s="95"/>
      <c r="H1904" s="97"/>
      <c r="I1904" s="97"/>
      <c r="J1904" s="97"/>
      <c r="K1904" s="97"/>
    </row>
    <row r="1905" spans="1:11" s="98" customFormat="1" ht="15.75">
      <c r="A1905" s="93" t="s">
        <v>1003</v>
      </c>
      <c r="B1905" s="94"/>
      <c r="C1905" s="95"/>
      <c r="D1905" s="95"/>
      <c r="E1905" s="96"/>
      <c r="F1905" s="96"/>
      <c r="G1905" s="95"/>
      <c r="H1905" s="97"/>
      <c r="I1905" s="97"/>
      <c r="J1905" s="97"/>
      <c r="K1905" s="97"/>
    </row>
    <row r="1906" spans="1:11" s="92" customFormat="1" ht="15.75">
      <c r="A1906" s="93" t="s">
        <v>1004</v>
      </c>
      <c r="B1906" s="94"/>
      <c r="C1906" s="95"/>
      <c r="D1906" s="95"/>
      <c r="E1906" s="96"/>
      <c r="F1906" s="96"/>
      <c r="G1906" s="95"/>
      <c r="H1906" s="97"/>
      <c r="I1906" s="97"/>
      <c r="J1906" s="97"/>
      <c r="K1906" s="97"/>
    </row>
    <row r="1907" spans="1:11" s="92" customFormat="1" ht="15.75">
      <c r="A1907" s="93" t="s">
        <v>1019</v>
      </c>
      <c r="B1907" s="94"/>
      <c r="C1907" s="99"/>
      <c r="D1907" s="99"/>
      <c r="E1907" s="96"/>
      <c r="F1907" s="96"/>
      <c r="H1907" s="97"/>
      <c r="I1907" s="97"/>
      <c r="J1907" s="97"/>
      <c r="K1907" s="97"/>
    </row>
    <row r="1908" spans="1:11" s="98" customFormat="1" ht="15.75">
      <c r="A1908" s="93" t="s">
        <v>1020</v>
      </c>
      <c r="B1908" s="100"/>
      <c r="C1908" s="101"/>
      <c r="D1908" s="101"/>
      <c r="E1908" s="102"/>
      <c r="F1908" s="103"/>
      <c r="G1908" s="104"/>
      <c r="H1908" s="105"/>
      <c r="I1908" s="105"/>
    </row>
    <row r="1909" spans="1:11" s="98" customFormat="1" ht="15.75">
      <c r="A1909" s="93" t="s">
        <v>1006</v>
      </c>
      <c r="B1909" s="100"/>
      <c r="C1909" s="101"/>
      <c r="D1909" s="101"/>
      <c r="E1909" s="102"/>
      <c r="F1909" s="106"/>
      <c r="G1909" s="1" t="s">
        <v>1021</v>
      </c>
      <c r="H1909" s="105"/>
      <c r="I1909" s="105"/>
    </row>
  </sheetData>
  <mergeCells count="7">
    <mergeCell ref="A10:G10"/>
    <mergeCell ref="A11:G11"/>
    <mergeCell ref="A13:G13"/>
    <mergeCell ref="A14:G14"/>
    <mergeCell ref="A17:A18"/>
    <mergeCell ref="B17:F17"/>
    <mergeCell ref="G17:G18"/>
  </mergeCells>
  <pageMargins left="0.55118110236220474" right="0.15748031496062992" top="0.62992125984251968" bottom="0.39370078740157483" header="0.19685039370078741" footer="0.15748031496062992"/>
  <pageSetup paperSize="9" scale="95" fitToHeight="65" orientation="portrait" r:id="rId1"/>
  <headerFooter differentFirst="1"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99FF"/>
  </sheetPr>
  <dimension ref="A1:G38"/>
  <sheetViews>
    <sheetView view="pageBreakPreview" topLeftCell="A16" zoomScale="75" zoomScaleNormal="75" zoomScaleSheetLayoutView="75" workbookViewId="0">
      <selection activeCell="D26" sqref="D26"/>
    </sheetView>
  </sheetViews>
  <sheetFormatPr defaultColWidth="8.7265625" defaultRowHeight="15"/>
  <cols>
    <col min="1" max="1" width="34.6328125" style="107" customWidth="1"/>
    <col min="2" max="2" width="14.36328125" style="107" customWidth="1"/>
    <col min="3" max="3" width="21.1796875" style="107" customWidth="1"/>
    <col min="4" max="4" width="13.1796875" style="107" customWidth="1"/>
    <col min="5" max="16384" width="8.7265625" style="107"/>
  </cols>
  <sheetData>
    <row r="1" spans="1:4" ht="15.75">
      <c r="A1" s="127" t="s">
        <v>1024</v>
      </c>
      <c r="B1" s="127"/>
      <c r="C1" s="127"/>
      <c r="D1" s="127"/>
    </row>
    <row r="2" spans="1:4" ht="15.75" customHeight="1">
      <c r="A2" s="127" t="s">
        <v>1025</v>
      </c>
      <c r="B2" s="127"/>
      <c r="C2" s="127"/>
      <c r="D2" s="127"/>
    </row>
    <row r="3" spans="1:4" ht="15.75">
      <c r="A3" s="128"/>
      <c r="B3" s="128"/>
      <c r="C3" s="108"/>
      <c r="D3" s="108"/>
    </row>
    <row r="4" spans="1:4" ht="15.75">
      <c r="A4" s="109"/>
      <c r="B4" s="109"/>
      <c r="C4" s="108"/>
      <c r="D4" s="110" t="s">
        <v>1013</v>
      </c>
    </row>
    <row r="5" spans="1:4" ht="15" customHeight="1">
      <c r="A5" s="129" t="s">
        <v>1014</v>
      </c>
      <c r="B5" s="129" t="s">
        <v>1026</v>
      </c>
      <c r="C5" s="129" t="s">
        <v>1027</v>
      </c>
      <c r="D5" s="129" t="s">
        <v>1016</v>
      </c>
    </row>
    <row r="6" spans="1:4" ht="87.75" customHeight="1">
      <c r="A6" s="130"/>
      <c r="B6" s="130"/>
      <c r="C6" s="130"/>
      <c r="D6" s="130"/>
    </row>
    <row r="7" spans="1:4" ht="15.75">
      <c r="A7" s="111">
        <v>1</v>
      </c>
      <c r="B7" s="111">
        <v>2</v>
      </c>
      <c r="C7" s="111">
        <v>3</v>
      </c>
      <c r="D7" s="112">
        <v>4</v>
      </c>
    </row>
    <row r="8" spans="1:4" ht="31.5">
      <c r="A8" s="113" t="s">
        <v>1028</v>
      </c>
      <c r="B8" s="114"/>
      <c r="C8" s="114"/>
      <c r="D8" s="115">
        <f>D9</f>
        <v>450172510</v>
      </c>
    </row>
    <row r="9" spans="1:4" ht="31.5">
      <c r="A9" s="113" t="s">
        <v>1029</v>
      </c>
      <c r="B9" s="114">
        <v>604</v>
      </c>
      <c r="C9" s="114" t="s">
        <v>1045</v>
      </c>
      <c r="D9" s="115">
        <f>D10+D11+D12+D13</f>
        <v>450172510</v>
      </c>
    </row>
    <row r="10" spans="1:4" ht="47.25">
      <c r="A10" s="113" t="s">
        <v>1030</v>
      </c>
      <c r="B10" s="114">
        <v>604</v>
      </c>
      <c r="C10" s="116" t="s">
        <v>1031</v>
      </c>
      <c r="D10" s="117">
        <v>2950172510</v>
      </c>
    </row>
    <row r="11" spans="1:4" ht="63">
      <c r="A11" s="113" t="s">
        <v>1032</v>
      </c>
      <c r="B11" s="114">
        <v>604</v>
      </c>
      <c r="C11" s="116" t="s">
        <v>1033</v>
      </c>
      <c r="D11" s="117">
        <v>1426000000</v>
      </c>
    </row>
    <row r="12" spans="1:4" ht="47.25">
      <c r="A12" s="113" t="s">
        <v>1034</v>
      </c>
      <c r="B12" s="114">
        <v>604</v>
      </c>
      <c r="C12" s="116" t="s">
        <v>1035</v>
      </c>
      <c r="D12" s="117">
        <v>-2500000000</v>
      </c>
    </row>
    <row r="13" spans="1:4" ht="47.25">
      <c r="A13" s="113" t="s">
        <v>1036</v>
      </c>
      <c r="B13" s="114">
        <v>604</v>
      </c>
      <c r="C13" s="116" t="s">
        <v>1037</v>
      </c>
      <c r="D13" s="117">
        <v>-1426000000</v>
      </c>
    </row>
    <row r="14" spans="1:4" ht="31.5">
      <c r="A14" s="113" t="s">
        <v>1038</v>
      </c>
      <c r="B14" s="114">
        <v>604</v>
      </c>
      <c r="C14" s="116" t="s">
        <v>1039</v>
      </c>
      <c r="D14" s="117">
        <f>D16+D15</f>
        <v>0</v>
      </c>
    </row>
    <row r="15" spans="1:4" ht="31.5">
      <c r="A15" s="113" t="s">
        <v>1040</v>
      </c>
      <c r="B15" s="114">
        <v>604</v>
      </c>
      <c r="C15" s="114" t="s">
        <v>1041</v>
      </c>
      <c r="D15" s="117">
        <v>-13743827800</v>
      </c>
    </row>
    <row r="16" spans="1:4" ht="38.450000000000003" customHeight="1">
      <c r="A16" s="113" t="s">
        <v>1042</v>
      </c>
      <c r="B16" s="114">
        <v>604</v>
      </c>
      <c r="C16" s="114" t="s">
        <v>1043</v>
      </c>
      <c r="D16" s="117">
        <v>13743827800</v>
      </c>
    </row>
    <row r="17" spans="1:7" ht="15.75">
      <c r="A17" s="113"/>
      <c r="B17" s="114"/>
      <c r="C17" s="114"/>
      <c r="D17" s="117"/>
    </row>
    <row r="18" spans="1:7" ht="15.75">
      <c r="A18" s="118" t="s">
        <v>1044</v>
      </c>
      <c r="B18" s="119"/>
      <c r="C18" s="119"/>
      <c r="D18" s="120">
        <v>0</v>
      </c>
    </row>
    <row r="19" spans="1:7" ht="15.75">
      <c r="A19" s="118"/>
      <c r="B19" s="119"/>
      <c r="C19" s="119"/>
      <c r="D19" s="120"/>
    </row>
    <row r="20" spans="1:7" ht="15.75">
      <c r="A20" s="118"/>
      <c r="B20" s="119"/>
      <c r="C20" s="119"/>
      <c r="D20" s="120"/>
    </row>
    <row r="21" spans="1:7" ht="15.75">
      <c r="A21" s="93" t="s">
        <v>1018</v>
      </c>
      <c r="B21" s="94"/>
      <c r="C21" s="95"/>
      <c r="D21" s="95"/>
      <c r="E21" s="96"/>
      <c r="F21" s="96"/>
      <c r="G21" s="95"/>
    </row>
    <row r="22" spans="1:7" ht="15.75">
      <c r="A22" s="93" t="s">
        <v>1003</v>
      </c>
      <c r="B22" s="94"/>
      <c r="C22" s="95"/>
      <c r="D22" s="95"/>
      <c r="E22" s="96"/>
      <c r="F22" s="96"/>
      <c r="G22" s="95"/>
    </row>
    <row r="23" spans="1:7" ht="15.75">
      <c r="A23" s="93" t="s">
        <v>1004</v>
      </c>
      <c r="B23" s="94"/>
      <c r="C23" s="95"/>
      <c r="D23" s="95"/>
      <c r="E23" s="96"/>
      <c r="F23" s="96"/>
      <c r="G23" s="95"/>
    </row>
    <row r="24" spans="1:7" ht="15.75">
      <c r="A24" s="93" t="s">
        <v>1019</v>
      </c>
      <c r="B24" s="94"/>
      <c r="C24" s="99"/>
      <c r="D24" s="99"/>
      <c r="E24" s="96"/>
      <c r="F24" s="96"/>
      <c r="G24" s="92"/>
    </row>
    <row r="25" spans="1:7" ht="15.75">
      <c r="A25" s="93" t="s">
        <v>1020</v>
      </c>
      <c r="B25" s="100"/>
      <c r="C25" s="101"/>
      <c r="E25" s="102"/>
      <c r="F25" s="103"/>
      <c r="G25" s="104"/>
    </row>
    <row r="26" spans="1:7" ht="15.75">
      <c r="A26" s="93" t="s">
        <v>1006</v>
      </c>
      <c r="B26" s="100"/>
      <c r="C26" s="101"/>
      <c r="D26" s="1" t="s">
        <v>1021</v>
      </c>
      <c r="E26" s="102"/>
      <c r="F26" s="106"/>
    </row>
    <row r="27" spans="1:7" ht="15.75">
      <c r="A27" s="118"/>
      <c r="B27" s="119"/>
      <c r="C27" s="119"/>
      <c r="D27" s="120"/>
    </row>
    <row r="28" spans="1:7" ht="15.75">
      <c r="A28" s="118"/>
      <c r="B28" s="119"/>
      <c r="C28" s="119"/>
      <c r="D28" s="120"/>
    </row>
    <row r="29" spans="1:7" ht="15.75">
      <c r="A29" s="118"/>
      <c r="B29" s="119"/>
      <c r="C29" s="119"/>
      <c r="D29" s="120"/>
    </row>
    <row r="30" spans="1:7" ht="15.75">
      <c r="A30" s="118"/>
      <c r="B30" s="119"/>
      <c r="C30" s="119"/>
      <c r="D30" s="120"/>
    </row>
    <row r="31" spans="1:7" ht="15.75">
      <c r="A31" s="118"/>
      <c r="B31" s="119"/>
      <c r="C31" s="119"/>
      <c r="D31" s="120"/>
    </row>
    <row r="32" spans="1:7" ht="15" customHeight="1"/>
    <row r="34" spans="4:4" ht="15.75">
      <c r="D34" s="121"/>
    </row>
    <row r="36" spans="4:4">
      <c r="D36" s="122">
        <f>D13+D34</f>
        <v>-1426000000</v>
      </c>
    </row>
    <row r="37" spans="4:4">
      <c r="D37" s="122">
        <f>[1]ИСТОЧНИКИ!B10</f>
        <v>0</v>
      </c>
    </row>
    <row r="38" spans="4:4">
      <c r="D38" s="122">
        <f>D36-D37</f>
        <v>-1426000000</v>
      </c>
    </row>
  </sheetData>
  <mergeCells count="7">
    <mergeCell ref="A1:D1"/>
    <mergeCell ref="A2:D2"/>
    <mergeCell ref="A3:B3"/>
    <mergeCell ref="A5:A6"/>
    <mergeCell ref="B5:B6"/>
    <mergeCell ref="C5:C6"/>
    <mergeCell ref="D5:D6"/>
  </mergeCells>
  <pageMargins left="0.73" right="0.23622047244094491" top="0.3543307086614173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L1753"/>
  <sheetViews>
    <sheetView view="pageBreakPreview" topLeftCell="A1737" zoomScaleNormal="100" zoomScaleSheetLayoutView="100" workbookViewId="0">
      <selection activeCell="E1760" sqref="E1760"/>
    </sheetView>
  </sheetViews>
  <sheetFormatPr defaultColWidth="8.7265625" defaultRowHeight="12.75"/>
  <cols>
    <col min="1" max="1" width="35.90625" style="84" customWidth="1"/>
    <col min="2" max="2" width="5.26953125" style="85" customWidth="1"/>
    <col min="3" max="3" width="3.36328125" style="86" customWidth="1"/>
    <col min="4" max="4" width="3" style="86" customWidth="1"/>
    <col min="5" max="5" width="9.36328125" style="86" customWidth="1"/>
    <col min="6" max="6" width="4" style="86" customWidth="1"/>
    <col min="7" max="7" width="10.36328125" style="87" customWidth="1"/>
    <col min="8" max="8" width="10.36328125" style="199" customWidth="1"/>
    <col min="9" max="9" width="10.36328125" style="200" customWidth="1"/>
    <col min="10" max="10" width="10.36328125" style="201" customWidth="1"/>
    <col min="11" max="11" width="10.36328125" style="202" customWidth="1"/>
    <col min="12" max="12" width="10.36328125" style="203" customWidth="1"/>
    <col min="13" max="16384" width="8.7265625" style="65"/>
  </cols>
  <sheetData>
    <row r="1" spans="1:12" s="92" customFormat="1" ht="15.75">
      <c r="A1" s="88"/>
      <c r="B1" s="89"/>
      <c r="C1" s="90"/>
      <c r="D1" s="91"/>
      <c r="E1" s="91"/>
      <c r="F1" s="91"/>
      <c r="G1" s="89"/>
      <c r="H1" s="1" t="s">
        <v>1046</v>
      </c>
      <c r="I1" s="100"/>
      <c r="J1" s="1"/>
      <c r="K1" s="131"/>
      <c r="L1" s="132"/>
    </row>
    <row r="2" spans="1:12" s="92" customFormat="1" ht="15.75">
      <c r="A2" s="88"/>
      <c r="B2" s="89"/>
      <c r="C2" s="90"/>
      <c r="D2" s="91"/>
      <c r="E2" s="91"/>
      <c r="F2" s="91"/>
      <c r="G2" s="89"/>
      <c r="H2" s="1" t="s">
        <v>1002</v>
      </c>
      <c r="I2" s="100"/>
      <c r="J2" s="1"/>
      <c r="K2" s="131"/>
      <c r="L2" s="132"/>
    </row>
    <row r="3" spans="1:12" s="92" customFormat="1" ht="15.75">
      <c r="A3" s="88"/>
      <c r="B3" s="89"/>
      <c r="C3" s="90"/>
      <c r="D3" s="91"/>
      <c r="E3" s="91"/>
      <c r="F3" s="91"/>
      <c r="G3" s="89"/>
      <c r="H3" s="1" t="s">
        <v>1003</v>
      </c>
      <c r="I3" s="100"/>
      <c r="J3" s="1"/>
      <c r="K3" s="131"/>
      <c r="L3" s="132"/>
    </row>
    <row r="4" spans="1:12" s="92" customFormat="1" ht="15.75">
      <c r="A4" s="88"/>
      <c r="B4" s="89"/>
      <c r="C4" s="90"/>
      <c r="D4" s="91"/>
      <c r="E4" s="91"/>
      <c r="F4" s="91"/>
      <c r="G4" s="89"/>
      <c r="H4" s="1" t="s">
        <v>1004</v>
      </c>
      <c r="I4" s="100"/>
      <c r="J4" s="1"/>
      <c r="K4" s="131"/>
      <c r="L4" s="132"/>
    </row>
    <row r="5" spans="1:12" s="92" customFormat="1" ht="15.75">
      <c r="A5" s="88"/>
      <c r="B5" s="89"/>
      <c r="C5" s="90"/>
      <c r="D5" s="91"/>
      <c r="E5" s="91"/>
      <c r="F5" s="91"/>
      <c r="G5" s="89"/>
      <c r="H5" s="1" t="s">
        <v>1007</v>
      </c>
      <c r="I5" s="100"/>
      <c r="J5" s="1"/>
      <c r="K5" s="131"/>
      <c r="L5" s="132"/>
    </row>
    <row r="6" spans="1:12" s="92" customFormat="1" ht="15.75">
      <c r="A6" s="88"/>
      <c r="B6" s="89"/>
      <c r="C6" s="90"/>
      <c r="D6" s="91"/>
      <c r="E6" s="91"/>
      <c r="F6" s="91"/>
      <c r="G6" s="89"/>
      <c r="H6" s="1" t="s">
        <v>1005</v>
      </c>
      <c r="I6" s="100"/>
      <c r="J6" s="1"/>
      <c r="K6" s="131"/>
      <c r="L6" s="132"/>
    </row>
    <row r="7" spans="1:12" s="92" customFormat="1" ht="15.75">
      <c r="A7" s="88"/>
      <c r="B7" s="89"/>
      <c r="C7" s="90"/>
      <c r="D7" s="91"/>
      <c r="E7" s="91"/>
      <c r="F7" s="91"/>
      <c r="G7" s="89"/>
      <c r="H7" s="1" t="s">
        <v>1006</v>
      </c>
      <c r="I7" s="100"/>
      <c r="J7" s="1"/>
      <c r="K7" s="131"/>
      <c r="L7" s="132"/>
    </row>
    <row r="8" spans="1:12" s="92" customFormat="1" ht="15.75">
      <c r="A8" s="88"/>
      <c r="B8" s="89"/>
      <c r="C8" s="90"/>
      <c r="D8" s="91"/>
      <c r="E8" s="91"/>
      <c r="F8" s="91"/>
      <c r="G8" s="89"/>
      <c r="H8" s="2" t="s">
        <v>1008</v>
      </c>
      <c r="I8" s="100"/>
      <c r="J8" s="1"/>
      <c r="K8" s="131"/>
      <c r="L8" s="132"/>
    </row>
    <row r="9" spans="1:12" s="92" customFormat="1" ht="15.75">
      <c r="A9" s="88"/>
      <c r="B9" s="89"/>
      <c r="C9" s="90"/>
      <c r="D9" s="91"/>
      <c r="E9" s="91"/>
      <c r="F9" s="91"/>
      <c r="G9" s="89"/>
      <c r="H9" s="133"/>
      <c r="I9" s="100"/>
      <c r="J9" s="1"/>
      <c r="K9" s="131"/>
      <c r="L9" s="132"/>
    </row>
    <row r="10" spans="1:12" s="92" customFormat="1" ht="15.75">
      <c r="A10" s="124" t="s">
        <v>1009</v>
      </c>
      <c r="B10" s="124"/>
      <c r="C10" s="124"/>
      <c r="D10" s="124"/>
      <c r="E10" s="124"/>
      <c r="F10" s="124"/>
      <c r="G10" s="124"/>
      <c r="H10" s="124"/>
      <c r="I10" s="100"/>
      <c r="J10" s="1"/>
      <c r="K10" s="131"/>
      <c r="L10" s="132"/>
    </row>
    <row r="11" spans="1:12" s="92" customFormat="1" ht="15.75">
      <c r="A11" s="125" t="s">
        <v>1047</v>
      </c>
      <c r="B11" s="125"/>
      <c r="C11" s="125"/>
      <c r="D11" s="125"/>
      <c r="E11" s="125"/>
      <c r="F11" s="125"/>
      <c r="G11" s="125"/>
      <c r="H11" s="125"/>
      <c r="I11" s="100"/>
      <c r="J11" s="1"/>
      <c r="K11" s="131"/>
      <c r="L11" s="132"/>
    </row>
    <row r="12" spans="1:12" s="92" customFormat="1" ht="15.75">
      <c r="A12" s="123"/>
      <c r="B12" s="123"/>
      <c r="C12" s="123"/>
      <c r="D12" s="123"/>
      <c r="E12" s="123"/>
      <c r="F12" s="123"/>
      <c r="G12" s="123"/>
      <c r="H12" s="123"/>
      <c r="I12" s="100"/>
      <c r="J12" s="1"/>
      <c r="K12" s="131"/>
      <c r="L12" s="132"/>
    </row>
    <row r="13" spans="1:12" s="92" customFormat="1" ht="15.75">
      <c r="A13" s="125" t="s">
        <v>1010</v>
      </c>
      <c r="B13" s="125"/>
      <c r="C13" s="125"/>
      <c r="D13" s="125"/>
      <c r="E13" s="125"/>
      <c r="F13" s="125"/>
      <c r="G13" s="125"/>
      <c r="H13" s="125"/>
      <c r="I13" s="100"/>
      <c r="J13" s="1"/>
      <c r="K13" s="131"/>
      <c r="L13" s="132"/>
    </row>
    <row r="14" spans="1:12" s="92" customFormat="1" ht="15.75">
      <c r="A14" s="125" t="s">
        <v>1011</v>
      </c>
      <c r="B14" s="125"/>
      <c r="C14" s="125"/>
      <c r="D14" s="125"/>
      <c r="E14" s="125"/>
      <c r="F14" s="125"/>
      <c r="G14" s="125"/>
      <c r="H14" s="125"/>
      <c r="I14" s="100"/>
      <c r="J14" s="1"/>
      <c r="K14" s="131"/>
      <c r="L14" s="132"/>
    </row>
    <row r="15" spans="1:12" s="8" customFormat="1">
      <c r="A15" s="134"/>
      <c r="B15" s="134"/>
      <c r="C15" s="134"/>
      <c r="D15" s="134"/>
      <c r="E15" s="134"/>
      <c r="F15" s="134"/>
      <c r="G15" s="134"/>
      <c r="H15" s="134"/>
      <c r="I15" s="135"/>
      <c r="J15" s="136"/>
      <c r="K15" s="137"/>
      <c r="L15" s="138"/>
    </row>
    <row r="16" spans="1:12" s="8" customFormat="1">
      <c r="A16" s="9"/>
      <c r="B16" s="9"/>
      <c r="C16" s="9"/>
      <c r="D16" s="9"/>
      <c r="E16" s="9"/>
      <c r="F16" s="139" t="s">
        <v>1013</v>
      </c>
      <c r="G16" s="139"/>
      <c r="H16" s="139"/>
      <c r="I16" s="135"/>
      <c r="J16" s="136"/>
      <c r="K16" s="137"/>
      <c r="L16" s="138"/>
    </row>
    <row r="17" spans="1:12" s="8" customFormat="1" ht="37.9" customHeight="1">
      <c r="A17" s="126" t="s">
        <v>1014</v>
      </c>
      <c r="B17" s="126" t="s">
        <v>1015</v>
      </c>
      <c r="C17" s="126"/>
      <c r="D17" s="126"/>
      <c r="E17" s="126"/>
      <c r="F17" s="126"/>
      <c r="G17" s="140" t="s">
        <v>1016</v>
      </c>
      <c r="H17" s="140"/>
      <c r="I17" s="135"/>
      <c r="J17" s="136"/>
      <c r="K17" s="137"/>
      <c r="L17" s="138"/>
    </row>
    <row r="18" spans="1:12" s="8" customFormat="1">
      <c r="A18" s="126"/>
      <c r="B18" s="141" t="s">
        <v>1017</v>
      </c>
      <c r="C18" s="141" t="s">
        <v>0</v>
      </c>
      <c r="D18" s="141" t="s">
        <v>1</v>
      </c>
      <c r="E18" s="141" t="s">
        <v>2</v>
      </c>
      <c r="F18" s="142" t="s">
        <v>3</v>
      </c>
      <c r="G18" s="143" t="s">
        <v>1048</v>
      </c>
      <c r="H18" s="143" t="s">
        <v>1049</v>
      </c>
      <c r="I18" s="135"/>
      <c r="J18" s="136"/>
      <c r="K18" s="137"/>
      <c r="L18" s="138"/>
    </row>
    <row r="19" spans="1:12" s="8" customFormat="1">
      <c r="A19" s="144">
        <v>1</v>
      </c>
      <c r="B19" s="144">
        <v>2</v>
      </c>
      <c r="C19" s="144">
        <v>3</v>
      </c>
      <c r="D19" s="144">
        <v>4</v>
      </c>
      <c r="E19" s="144">
        <v>5</v>
      </c>
      <c r="F19" s="144">
        <v>6</v>
      </c>
      <c r="G19" s="144">
        <v>7</v>
      </c>
      <c r="H19" s="144">
        <v>8</v>
      </c>
      <c r="I19" s="135"/>
      <c r="J19" s="136"/>
      <c r="K19" s="137"/>
      <c r="L19" s="138"/>
    </row>
    <row r="20" spans="1:12" s="20" customFormat="1">
      <c r="A20" s="16" t="s">
        <v>5</v>
      </c>
      <c r="B20" s="17" t="s">
        <v>6</v>
      </c>
      <c r="C20" s="18" t="s">
        <v>7</v>
      </c>
      <c r="D20" s="18" t="s">
        <v>7</v>
      </c>
      <c r="E20" s="18" t="s">
        <v>8</v>
      </c>
      <c r="F20" s="18" t="s">
        <v>9</v>
      </c>
      <c r="G20" s="19">
        <f>G21+G63</f>
        <v>56748770</v>
      </c>
      <c r="H20" s="19">
        <f>H21+H63</f>
        <v>56750700</v>
      </c>
      <c r="I20" s="145">
        <v>56748770</v>
      </c>
      <c r="J20" s="146">
        <v>56750700</v>
      </c>
      <c r="K20" s="147">
        <f>G20-I20</f>
        <v>0</v>
      </c>
      <c r="L20" s="148">
        <f>H20-J20</f>
        <v>0</v>
      </c>
    </row>
    <row r="21" spans="1:12" s="20" customFormat="1">
      <c r="A21" s="21" t="s">
        <v>10</v>
      </c>
      <c r="B21" s="22" t="s">
        <v>6</v>
      </c>
      <c r="C21" s="23" t="s">
        <v>11</v>
      </c>
      <c r="D21" s="23" t="s">
        <v>7</v>
      </c>
      <c r="E21" s="23" t="s">
        <v>8</v>
      </c>
      <c r="F21" s="23" t="s">
        <v>9</v>
      </c>
      <c r="G21" s="24">
        <f t="shared" ref="G21:H21" si="0">G22+G57</f>
        <v>49658270</v>
      </c>
      <c r="H21" s="24">
        <f t="shared" si="0"/>
        <v>49660200</v>
      </c>
      <c r="I21" s="149">
        <v>49658270</v>
      </c>
      <c r="J21" s="150">
        <v>49660200</v>
      </c>
      <c r="K21" s="147">
        <f t="shared" ref="K21:L36" si="1">G21-I21</f>
        <v>0</v>
      </c>
      <c r="L21" s="148">
        <f t="shared" si="1"/>
        <v>0</v>
      </c>
    </row>
    <row r="22" spans="1:12" s="20" customFormat="1" ht="38.25">
      <c r="A22" s="25" t="s">
        <v>12</v>
      </c>
      <c r="B22" s="26" t="s">
        <v>6</v>
      </c>
      <c r="C22" s="27" t="s">
        <v>11</v>
      </c>
      <c r="D22" s="27" t="s">
        <v>13</v>
      </c>
      <c r="E22" s="27" t="s">
        <v>8</v>
      </c>
      <c r="F22" s="27" t="s">
        <v>9</v>
      </c>
      <c r="G22" s="28">
        <f t="shared" ref="G22:H22" si="2">G23</f>
        <v>49158270</v>
      </c>
      <c r="H22" s="28">
        <f t="shared" si="2"/>
        <v>49160200</v>
      </c>
      <c r="I22" s="151">
        <v>49158270</v>
      </c>
      <c r="J22" s="152">
        <v>49160200</v>
      </c>
      <c r="K22" s="147">
        <f t="shared" si="1"/>
        <v>0</v>
      </c>
      <c r="L22" s="148">
        <f t="shared" si="1"/>
        <v>0</v>
      </c>
    </row>
    <row r="23" spans="1:12" s="20" customFormat="1">
      <c r="A23" s="29" t="s">
        <v>14</v>
      </c>
      <c r="B23" s="30" t="s">
        <v>6</v>
      </c>
      <c r="C23" s="31" t="s">
        <v>11</v>
      </c>
      <c r="D23" s="31" t="s">
        <v>13</v>
      </c>
      <c r="E23" s="31" t="s">
        <v>15</v>
      </c>
      <c r="F23" s="31" t="s">
        <v>9</v>
      </c>
      <c r="G23" s="32">
        <f t="shared" ref="G23:H23" si="3">G24+G48+G39</f>
        <v>49158270</v>
      </c>
      <c r="H23" s="32">
        <f t="shared" si="3"/>
        <v>49160200</v>
      </c>
      <c r="I23" s="153">
        <v>49158270</v>
      </c>
      <c r="J23" s="154">
        <v>49160200</v>
      </c>
      <c r="K23" s="147">
        <f t="shared" si="1"/>
        <v>0</v>
      </c>
      <c r="L23" s="148">
        <f t="shared" si="1"/>
        <v>0</v>
      </c>
    </row>
    <row r="24" spans="1:12" s="20" customFormat="1" ht="25.5">
      <c r="A24" s="29" t="s">
        <v>16</v>
      </c>
      <c r="B24" s="30" t="s">
        <v>6</v>
      </c>
      <c r="C24" s="31" t="s">
        <v>11</v>
      </c>
      <c r="D24" s="31" t="s">
        <v>13</v>
      </c>
      <c r="E24" s="31" t="s">
        <v>17</v>
      </c>
      <c r="F24" s="31" t="s">
        <v>9</v>
      </c>
      <c r="G24" s="32">
        <f t="shared" ref="G24:H24" si="4">G25+G35</f>
        <v>44938882</v>
      </c>
      <c r="H24" s="32">
        <f t="shared" si="4"/>
        <v>44940812</v>
      </c>
      <c r="I24" s="153">
        <v>44938882</v>
      </c>
      <c r="J24" s="154">
        <v>44940812</v>
      </c>
      <c r="K24" s="147">
        <f t="shared" si="1"/>
        <v>0</v>
      </c>
      <c r="L24" s="148">
        <f t="shared" si="1"/>
        <v>0</v>
      </c>
    </row>
    <row r="25" spans="1:12" s="20" customFormat="1" ht="25.5">
      <c r="A25" s="29" t="s">
        <v>18</v>
      </c>
      <c r="B25" s="30" t="s">
        <v>6</v>
      </c>
      <c r="C25" s="31" t="s">
        <v>11</v>
      </c>
      <c r="D25" s="31" t="s">
        <v>13</v>
      </c>
      <c r="E25" s="31" t="s">
        <v>19</v>
      </c>
      <c r="F25" s="31" t="s">
        <v>9</v>
      </c>
      <c r="G25" s="32">
        <f t="shared" ref="G25:H25" si="5">G26+G30+G32</f>
        <v>10478440</v>
      </c>
      <c r="H25" s="32">
        <f t="shared" si="5"/>
        <v>10480370</v>
      </c>
      <c r="I25" s="153">
        <v>10478440</v>
      </c>
      <c r="J25" s="154">
        <v>10480370</v>
      </c>
      <c r="K25" s="147">
        <f t="shared" si="1"/>
        <v>0</v>
      </c>
      <c r="L25" s="148">
        <f t="shared" si="1"/>
        <v>0</v>
      </c>
    </row>
    <row r="26" spans="1:12" s="20" customFormat="1" ht="25.5">
      <c r="A26" s="33" t="s">
        <v>20</v>
      </c>
      <c r="B26" s="30" t="s">
        <v>6</v>
      </c>
      <c r="C26" s="31" t="s">
        <v>11</v>
      </c>
      <c r="D26" s="31" t="s">
        <v>13</v>
      </c>
      <c r="E26" s="31" t="s">
        <v>19</v>
      </c>
      <c r="F26" s="31" t="s">
        <v>21</v>
      </c>
      <c r="G26" s="32">
        <f t="shared" ref="G26:H26" si="6">SUM(G27:G29)</f>
        <v>3940650</v>
      </c>
      <c r="H26" s="32">
        <f t="shared" si="6"/>
        <v>3940650</v>
      </c>
      <c r="I26" s="153">
        <v>3940650</v>
      </c>
      <c r="J26" s="154">
        <v>3940650</v>
      </c>
      <c r="K26" s="147">
        <f t="shared" si="1"/>
        <v>0</v>
      </c>
      <c r="L26" s="148">
        <f t="shared" si="1"/>
        <v>0</v>
      </c>
    </row>
    <row r="27" spans="1:12" s="20" customFormat="1" ht="25.5">
      <c r="A27" s="33" t="s">
        <v>22</v>
      </c>
      <c r="B27" s="30" t="s">
        <v>6</v>
      </c>
      <c r="C27" s="31" t="s">
        <v>11</v>
      </c>
      <c r="D27" s="31" t="s">
        <v>13</v>
      </c>
      <c r="E27" s="31" t="s">
        <v>19</v>
      </c>
      <c r="F27" s="31" t="s">
        <v>23</v>
      </c>
      <c r="G27" s="32">
        <v>1283392.5</v>
      </c>
      <c r="H27" s="32">
        <v>1283392.5</v>
      </c>
      <c r="I27" s="153">
        <v>1283392.5</v>
      </c>
      <c r="J27" s="154">
        <v>1283392.5</v>
      </c>
      <c r="K27" s="146">
        <f t="shared" si="1"/>
        <v>0</v>
      </c>
      <c r="L27" s="146">
        <f t="shared" si="1"/>
        <v>0</v>
      </c>
    </row>
    <row r="28" spans="1:12" s="20" customFormat="1" ht="38.25">
      <c r="A28" s="33" t="s">
        <v>24</v>
      </c>
      <c r="B28" s="30" t="s">
        <v>6</v>
      </c>
      <c r="C28" s="31" t="s">
        <v>11</v>
      </c>
      <c r="D28" s="31" t="s">
        <v>13</v>
      </c>
      <c r="E28" s="31" t="s">
        <v>19</v>
      </c>
      <c r="F28" s="31" t="s">
        <v>25</v>
      </c>
      <c r="G28" s="32">
        <v>2426598</v>
      </c>
      <c r="H28" s="32">
        <v>2426598</v>
      </c>
      <c r="I28" s="153">
        <v>2426598</v>
      </c>
      <c r="J28" s="154">
        <v>2426598</v>
      </c>
      <c r="K28" s="146">
        <f t="shared" si="1"/>
        <v>0</v>
      </c>
      <c r="L28" s="146">
        <f t="shared" si="1"/>
        <v>0</v>
      </c>
    </row>
    <row r="29" spans="1:12" s="20" customFormat="1" ht="38.25">
      <c r="A29" s="33" t="s">
        <v>26</v>
      </c>
      <c r="B29" s="30" t="s">
        <v>6</v>
      </c>
      <c r="C29" s="31" t="s">
        <v>11</v>
      </c>
      <c r="D29" s="31" t="s">
        <v>13</v>
      </c>
      <c r="E29" s="31" t="s">
        <v>19</v>
      </c>
      <c r="F29" s="31" t="s">
        <v>27</v>
      </c>
      <c r="G29" s="32">
        <v>230659.5</v>
      </c>
      <c r="H29" s="32">
        <v>230659.5</v>
      </c>
      <c r="I29" s="153">
        <v>230659.5</v>
      </c>
      <c r="J29" s="154">
        <v>230659.5</v>
      </c>
      <c r="K29" s="146">
        <f t="shared" si="1"/>
        <v>0</v>
      </c>
      <c r="L29" s="146">
        <f t="shared" si="1"/>
        <v>0</v>
      </c>
    </row>
    <row r="30" spans="1:12" s="20" customFormat="1" ht="25.5">
      <c r="A30" s="29" t="s">
        <v>28</v>
      </c>
      <c r="B30" s="30" t="s">
        <v>6</v>
      </c>
      <c r="C30" s="31" t="s">
        <v>11</v>
      </c>
      <c r="D30" s="31" t="s">
        <v>13</v>
      </c>
      <c r="E30" s="31" t="s">
        <v>19</v>
      </c>
      <c r="F30" s="31" t="s">
        <v>29</v>
      </c>
      <c r="G30" s="32">
        <f t="shared" ref="G30:H30" si="7">G31</f>
        <v>6458450</v>
      </c>
      <c r="H30" s="32">
        <f t="shared" si="7"/>
        <v>6460380</v>
      </c>
      <c r="I30" s="153">
        <v>6458450</v>
      </c>
      <c r="J30" s="154">
        <v>6460380</v>
      </c>
      <c r="K30" s="146">
        <f t="shared" si="1"/>
        <v>0</v>
      </c>
      <c r="L30" s="146">
        <f t="shared" si="1"/>
        <v>0</v>
      </c>
    </row>
    <row r="31" spans="1:12" s="20" customFormat="1">
      <c r="A31" s="33" t="s">
        <v>30</v>
      </c>
      <c r="B31" s="30" t="s">
        <v>6</v>
      </c>
      <c r="C31" s="31" t="s">
        <v>11</v>
      </c>
      <c r="D31" s="31" t="s">
        <v>13</v>
      </c>
      <c r="E31" s="31" t="s">
        <v>19</v>
      </c>
      <c r="F31" s="31" t="s">
        <v>31</v>
      </c>
      <c r="G31" s="32">
        <v>6458450</v>
      </c>
      <c r="H31" s="32">
        <v>6460380</v>
      </c>
      <c r="I31" s="153">
        <v>6458450</v>
      </c>
      <c r="J31" s="154">
        <v>6460380</v>
      </c>
      <c r="K31" s="146">
        <f t="shared" si="1"/>
        <v>0</v>
      </c>
      <c r="L31" s="146">
        <f t="shared" si="1"/>
        <v>0</v>
      </c>
    </row>
    <row r="32" spans="1:12" s="20" customFormat="1">
      <c r="A32" s="29" t="s">
        <v>32</v>
      </c>
      <c r="B32" s="30" t="s">
        <v>6</v>
      </c>
      <c r="C32" s="31" t="s">
        <v>11</v>
      </c>
      <c r="D32" s="31" t="s">
        <v>13</v>
      </c>
      <c r="E32" s="31" t="s">
        <v>19</v>
      </c>
      <c r="F32" s="31" t="s">
        <v>33</v>
      </c>
      <c r="G32" s="32">
        <f t="shared" ref="G32:H32" si="8">SUM(G33:G34)</f>
        <v>79340</v>
      </c>
      <c r="H32" s="32">
        <f t="shared" si="8"/>
        <v>79340</v>
      </c>
      <c r="I32" s="153">
        <v>79340</v>
      </c>
      <c r="J32" s="154">
        <v>79340</v>
      </c>
      <c r="K32" s="146">
        <f t="shared" si="1"/>
        <v>0</v>
      </c>
      <c r="L32" s="146">
        <f t="shared" si="1"/>
        <v>0</v>
      </c>
    </row>
    <row r="33" spans="1:12" s="20" customFormat="1">
      <c r="A33" s="33" t="s">
        <v>34</v>
      </c>
      <c r="B33" s="30" t="s">
        <v>6</v>
      </c>
      <c r="C33" s="31" t="s">
        <v>11</v>
      </c>
      <c r="D33" s="31" t="s">
        <v>13</v>
      </c>
      <c r="E33" s="31" t="s">
        <v>19</v>
      </c>
      <c r="F33" s="31" t="s">
        <v>35</v>
      </c>
      <c r="G33" s="32">
        <v>3000</v>
      </c>
      <c r="H33" s="32">
        <v>3000</v>
      </c>
      <c r="I33" s="153">
        <v>3000</v>
      </c>
      <c r="J33" s="154">
        <v>3000</v>
      </c>
      <c r="K33" s="146">
        <f t="shared" si="1"/>
        <v>0</v>
      </c>
      <c r="L33" s="146">
        <f t="shared" si="1"/>
        <v>0</v>
      </c>
    </row>
    <row r="34" spans="1:12" s="20" customFormat="1">
      <c r="A34" s="33" t="s">
        <v>36</v>
      </c>
      <c r="B34" s="30" t="s">
        <v>6</v>
      </c>
      <c r="C34" s="31" t="s">
        <v>11</v>
      </c>
      <c r="D34" s="31" t="s">
        <v>13</v>
      </c>
      <c r="E34" s="31" t="s">
        <v>19</v>
      </c>
      <c r="F34" s="31" t="s">
        <v>37</v>
      </c>
      <c r="G34" s="32">
        <v>76340</v>
      </c>
      <c r="H34" s="32">
        <v>76340</v>
      </c>
      <c r="I34" s="153">
        <v>76340</v>
      </c>
      <c r="J34" s="154">
        <v>76340</v>
      </c>
      <c r="K34" s="146">
        <f t="shared" si="1"/>
        <v>0</v>
      </c>
      <c r="L34" s="146">
        <f t="shared" si="1"/>
        <v>0</v>
      </c>
    </row>
    <row r="35" spans="1:12" s="20" customFormat="1" ht="25.5">
      <c r="A35" s="33" t="s">
        <v>38</v>
      </c>
      <c r="B35" s="30" t="s">
        <v>6</v>
      </c>
      <c r="C35" s="31" t="s">
        <v>11</v>
      </c>
      <c r="D35" s="31" t="s">
        <v>13</v>
      </c>
      <c r="E35" s="31" t="s">
        <v>39</v>
      </c>
      <c r="F35" s="31" t="s">
        <v>9</v>
      </c>
      <c r="G35" s="32">
        <f t="shared" ref="G35:H35" si="9">G36</f>
        <v>34460442</v>
      </c>
      <c r="H35" s="32">
        <f t="shared" si="9"/>
        <v>34460442</v>
      </c>
      <c r="I35" s="153">
        <v>34460442</v>
      </c>
      <c r="J35" s="154">
        <v>34460442</v>
      </c>
      <c r="K35" s="146">
        <f t="shared" si="1"/>
        <v>0</v>
      </c>
      <c r="L35" s="146">
        <f t="shared" si="1"/>
        <v>0</v>
      </c>
    </row>
    <row r="36" spans="1:12" s="20" customFormat="1" ht="25.5">
      <c r="A36" s="33" t="s">
        <v>20</v>
      </c>
      <c r="B36" s="30" t="s">
        <v>6</v>
      </c>
      <c r="C36" s="31" t="s">
        <v>11</v>
      </c>
      <c r="D36" s="31" t="s">
        <v>13</v>
      </c>
      <c r="E36" s="31" t="s">
        <v>39</v>
      </c>
      <c r="F36" s="31" t="s">
        <v>21</v>
      </c>
      <c r="G36" s="32">
        <f t="shared" ref="G36:H36" si="10">SUM(G37:G38)</f>
        <v>34460442</v>
      </c>
      <c r="H36" s="32">
        <f t="shared" si="10"/>
        <v>34460442</v>
      </c>
      <c r="I36" s="153">
        <v>34460442</v>
      </c>
      <c r="J36" s="154">
        <v>34460442</v>
      </c>
      <c r="K36" s="146">
        <f t="shared" si="1"/>
        <v>0</v>
      </c>
      <c r="L36" s="146">
        <f t="shared" si="1"/>
        <v>0</v>
      </c>
    </row>
    <row r="37" spans="1:12" s="20" customFormat="1">
      <c r="A37" s="33" t="s">
        <v>40</v>
      </c>
      <c r="B37" s="30" t="s">
        <v>6</v>
      </c>
      <c r="C37" s="31" t="s">
        <v>11</v>
      </c>
      <c r="D37" s="31" t="s">
        <v>13</v>
      </c>
      <c r="E37" s="31" t="s">
        <v>39</v>
      </c>
      <c r="F37" s="31" t="s">
        <v>41</v>
      </c>
      <c r="G37" s="32">
        <v>26466945</v>
      </c>
      <c r="H37" s="32">
        <v>26466945</v>
      </c>
      <c r="I37" s="153">
        <v>26466945</v>
      </c>
      <c r="J37" s="154">
        <v>26466945</v>
      </c>
      <c r="K37" s="146">
        <f t="shared" ref="K37:L95" si="11">G37-I37</f>
        <v>0</v>
      </c>
      <c r="L37" s="146">
        <f t="shared" si="11"/>
        <v>0</v>
      </c>
    </row>
    <row r="38" spans="1:12" s="20" customFormat="1" ht="38.25">
      <c r="A38" s="33" t="s">
        <v>26</v>
      </c>
      <c r="B38" s="30" t="s">
        <v>6</v>
      </c>
      <c r="C38" s="31" t="s">
        <v>11</v>
      </c>
      <c r="D38" s="31" t="s">
        <v>13</v>
      </c>
      <c r="E38" s="31" t="s">
        <v>39</v>
      </c>
      <c r="F38" s="31" t="s">
        <v>27</v>
      </c>
      <c r="G38" s="32">
        <v>7993497</v>
      </c>
      <c r="H38" s="32">
        <v>7993497</v>
      </c>
      <c r="I38" s="153">
        <v>7993497</v>
      </c>
      <c r="J38" s="154">
        <v>7993497</v>
      </c>
      <c r="K38" s="146">
        <f t="shared" si="11"/>
        <v>0</v>
      </c>
      <c r="L38" s="146">
        <f t="shared" si="11"/>
        <v>0</v>
      </c>
    </row>
    <row r="39" spans="1:12" s="20" customFormat="1" ht="25.5">
      <c r="A39" s="33" t="s">
        <v>42</v>
      </c>
      <c r="B39" s="30" t="s">
        <v>6</v>
      </c>
      <c r="C39" s="31" t="s">
        <v>11</v>
      </c>
      <c r="D39" s="31" t="s">
        <v>13</v>
      </c>
      <c r="E39" s="31" t="s">
        <v>43</v>
      </c>
      <c r="F39" s="31" t="s">
        <v>9</v>
      </c>
      <c r="G39" s="32">
        <f t="shared" ref="G39:H39" si="12">G44+G40</f>
        <v>1655550</v>
      </c>
      <c r="H39" s="32">
        <f t="shared" si="12"/>
        <v>1655550</v>
      </c>
      <c r="I39" s="153">
        <v>1655550</v>
      </c>
      <c r="J39" s="154">
        <v>1655550</v>
      </c>
      <c r="K39" s="146">
        <f t="shared" si="11"/>
        <v>0</v>
      </c>
      <c r="L39" s="146">
        <f t="shared" si="11"/>
        <v>0</v>
      </c>
    </row>
    <row r="40" spans="1:12" s="20" customFormat="1" ht="25.5">
      <c r="A40" s="29" t="s">
        <v>18</v>
      </c>
      <c r="B40" s="30" t="s">
        <v>6</v>
      </c>
      <c r="C40" s="31" t="s">
        <v>11</v>
      </c>
      <c r="D40" s="31" t="s">
        <v>13</v>
      </c>
      <c r="E40" s="31" t="s">
        <v>44</v>
      </c>
      <c r="F40" s="31" t="s">
        <v>9</v>
      </c>
      <c r="G40" s="32">
        <f t="shared" ref="G40:H40" si="13">G41</f>
        <v>41550</v>
      </c>
      <c r="H40" s="32">
        <f t="shared" si="13"/>
        <v>41550</v>
      </c>
      <c r="I40" s="153">
        <v>41550</v>
      </c>
      <c r="J40" s="154">
        <v>41550</v>
      </c>
      <c r="K40" s="146">
        <f t="shared" si="11"/>
        <v>0</v>
      </c>
      <c r="L40" s="146">
        <f t="shared" si="11"/>
        <v>0</v>
      </c>
    </row>
    <row r="41" spans="1:12" s="20" customFormat="1" ht="25.5">
      <c r="A41" s="33" t="s">
        <v>20</v>
      </c>
      <c r="B41" s="30" t="s">
        <v>6</v>
      </c>
      <c r="C41" s="31" t="s">
        <v>11</v>
      </c>
      <c r="D41" s="31" t="s">
        <v>13</v>
      </c>
      <c r="E41" s="31" t="s">
        <v>44</v>
      </c>
      <c r="F41" s="31" t="s">
        <v>21</v>
      </c>
      <c r="G41" s="32">
        <f t="shared" ref="G41:H41" si="14">SUM(G42:G43)</f>
        <v>41550</v>
      </c>
      <c r="H41" s="32">
        <f t="shared" si="14"/>
        <v>41550</v>
      </c>
      <c r="I41" s="153">
        <v>41550</v>
      </c>
      <c r="J41" s="154">
        <v>41550</v>
      </c>
      <c r="K41" s="146">
        <f t="shared" si="11"/>
        <v>0</v>
      </c>
      <c r="L41" s="146">
        <f t="shared" si="11"/>
        <v>0</v>
      </c>
    </row>
    <row r="42" spans="1:12" s="20" customFormat="1" ht="25.5">
      <c r="A42" s="33" t="s">
        <v>22</v>
      </c>
      <c r="B42" s="30" t="s">
        <v>6</v>
      </c>
      <c r="C42" s="31" t="s">
        <v>11</v>
      </c>
      <c r="D42" s="31" t="s">
        <v>13</v>
      </c>
      <c r="E42" s="31" t="s">
        <v>44</v>
      </c>
      <c r="F42" s="31" t="s">
        <v>23</v>
      </c>
      <c r="G42" s="32">
        <v>31912.5</v>
      </c>
      <c r="H42" s="32">
        <v>31912.5</v>
      </c>
      <c r="I42" s="153">
        <v>31912.5</v>
      </c>
      <c r="J42" s="154">
        <v>31912.5</v>
      </c>
      <c r="K42" s="146">
        <f t="shared" si="11"/>
        <v>0</v>
      </c>
      <c r="L42" s="146">
        <f t="shared" si="11"/>
        <v>0</v>
      </c>
    </row>
    <row r="43" spans="1:12" s="20" customFormat="1" ht="38.25">
      <c r="A43" s="33" t="s">
        <v>26</v>
      </c>
      <c r="B43" s="30" t="s">
        <v>6</v>
      </c>
      <c r="C43" s="31" t="s">
        <v>11</v>
      </c>
      <c r="D43" s="31" t="s">
        <v>13</v>
      </c>
      <c r="E43" s="31" t="s">
        <v>44</v>
      </c>
      <c r="F43" s="31" t="s">
        <v>27</v>
      </c>
      <c r="G43" s="32">
        <v>9637.5</v>
      </c>
      <c r="H43" s="32">
        <v>9637.5</v>
      </c>
      <c r="I43" s="153">
        <v>9637.5</v>
      </c>
      <c r="J43" s="154">
        <v>9637.5</v>
      </c>
      <c r="K43" s="146">
        <f t="shared" si="11"/>
        <v>0</v>
      </c>
      <c r="L43" s="146">
        <f t="shared" si="11"/>
        <v>0</v>
      </c>
    </row>
    <row r="44" spans="1:12" s="20" customFormat="1" ht="25.5">
      <c r="A44" s="33" t="s">
        <v>38</v>
      </c>
      <c r="B44" s="30" t="s">
        <v>6</v>
      </c>
      <c r="C44" s="31" t="s">
        <v>11</v>
      </c>
      <c r="D44" s="31" t="s">
        <v>13</v>
      </c>
      <c r="E44" s="31" t="s">
        <v>45</v>
      </c>
      <c r="F44" s="31" t="s">
        <v>9</v>
      </c>
      <c r="G44" s="32">
        <f t="shared" ref="G44:H44" si="15">G45</f>
        <v>1614000</v>
      </c>
      <c r="H44" s="32">
        <f t="shared" si="15"/>
        <v>1614000</v>
      </c>
      <c r="I44" s="153">
        <v>1614000</v>
      </c>
      <c r="J44" s="154">
        <v>1614000</v>
      </c>
      <c r="K44" s="146">
        <f t="shared" si="11"/>
        <v>0</v>
      </c>
      <c r="L44" s="146">
        <f t="shared" si="11"/>
        <v>0</v>
      </c>
    </row>
    <row r="45" spans="1:12" s="20" customFormat="1" ht="25.5">
      <c r="A45" s="33" t="s">
        <v>20</v>
      </c>
      <c r="B45" s="30" t="s">
        <v>6</v>
      </c>
      <c r="C45" s="31" t="s">
        <v>11</v>
      </c>
      <c r="D45" s="31" t="s">
        <v>13</v>
      </c>
      <c r="E45" s="31" t="s">
        <v>45</v>
      </c>
      <c r="F45" s="31" t="s">
        <v>21</v>
      </c>
      <c r="G45" s="32">
        <f t="shared" ref="G45:H45" si="16">SUM(G46:G47)</f>
        <v>1614000</v>
      </c>
      <c r="H45" s="32">
        <f t="shared" si="16"/>
        <v>1614000</v>
      </c>
      <c r="I45" s="153">
        <v>1614000</v>
      </c>
      <c r="J45" s="154">
        <v>1614000</v>
      </c>
      <c r="K45" s="146">
        <f t="shared" si="11"/>
        <v>0</v>
      </c>
      <c r="L45" s="146">
        <f t="shared" si="11"/>
        <v>0</v>
      </c>
    </row>
    <row r="46" spans="1:12" s="20" customFormat="1">
      <c r="A46" s="33" t="s">
        <v>40</v>
      </c>
      <c r="B46" s="30" t="s">
        <v>6</v>
      </c>
      <c r="C46" s="31" t="s">
        <v>11</v>
      </c>
      <c r="D46" s="31" t="s">
        <v>13</v>
      </c>
      <c r="E46" s="31" t="s">
        <v>45</v>
      </c>
      <c r="F46" s="31" t="s">
        <v>41</v>
      </c>
      <c r="G46" s="32">
        <v>1240000</v>
      </c>
      <c r="H46" s="32">
        <v>1240000</v>
      </c>
      <c r="I46" s="153">
        <v>1240000</v>
      </c>
      <c r="J46" s="154">
        <v>1240000</v>
      </c>
      <c r="K46" s="146">
        <f t="shared" si="11"/>
        <v>0</v>
      </c>
      <c r="L46" s="146">
        <f t="shared" si="11"/>
        <v>0</v>
      </c>
    </row>
    <row r="47" spans="1:12" s="20" customFormat="1" ht="38.25">
      <c r="A47" s="33" t="s">
        <v>26</v>
      </c>
      <c r="B47" s="30" t="s">
        <v>6</v>
      </c>
      <c r="C47" s="31" t="s">
        <v>11</v>
      </c>
      <c r="D47" s="31" t="s">
        <v>13</v>
      </c>
      <c r="E47" s="31" t="s">
        <v>45</v>
      </c>
      <c r="F47" s="31" t="s">
        <v>27</v>
      </c>
      <c r="G47" s="32">
        <v>374000</v>
      </c>
      <c r="H47" s="32">
        <v>374000</v>
      </c>
      <c r="I47" s="153">
        <v>374000</v>
      </c>
      <c r="J47" s="154">
        <v>374000</v>
      </c>
      <c r="K47" s="146">
        <f t="shared" si="11"/>
        <v>0</v>
      </c>
      <c r="L47" s="146">
        <f t="shared" si="11"/>
        <v>0</v>
      </c>
    </row>
    <row r="48" spans="1:12" s="20" customFormat="1">
      <c r="A48" s="33" t="s">
        <v>46</v>
      </c>
      <c r="B48" s="30" t="s">
        <v>6</v>
      </c>
      <c r="C48" s="31" t="s">
        <v>11</v>
      </c>
      <c r="D48" s="31" t="s">
        <v>13</v>
      </c>
      <c r="E48" s="31" t="s">
        <v>47</v>
      </c>
      <c r="F48" s="31" t="s">
        <v>9</v>
      </c>
      <c r="G48" s="32">
        <f t="shared" ref="G48:H48" si="17">G53+G49</f>
        <v>2563838</v>
      </c>
      <c r="H48" s="32">
        <f t="shared" si="17"/>
        <v>2563838</v>
      </c>
      <c r="I48" s="153">
        <v>2563838</v>
      </c>
      <c r="J48" s="154">
        <v>2563838</v>
      </c>
      <c r="K48" s="146">
        <f t="shared" si="11"/>
        <v>0</v>
      </c>
      <c r="L48" s="146">
        <f t="shared" si="11"/>
        <v>0</v>
      </c>
    </row>
    <row r="49" spans="1:12" s="20" customFormat="1" ht="25.5">
      <c r="A49" s="29" t="s">
        <v>18</v>
      </c>
      <c r="B49" s="30" t="s">
        <v>6</v>
      </c>
      <c r="C49" s="31" t="s">
        <v>11</v>
      </c>
      <c r="D49" s="31" t="s">
        <v>13</v>
      </c>
      <c r="E49" s="31" t="s">
        <v>48</v>
      </c>
      <c r="F49" s="31" t="s">
        <v>9</v>
      </c>
      <c r="G49" s="32">
        <f t="shared" ref="G49:H49" si="18">G50</f>
        <v>83100</v>
      </c>
      <c r="H49" s="32">
        <f t="shared" si="18"/>
        <v>83100</v>
      </c>
      <c r="I49" s="153">
        <v>83100</v>
      </c>
      <c r="J49" s="154">
        <v>83100</v>
      </c>
      <c r="K49" s="146">
        <f t="shared" si="11"/>
        <v>0</v>
      </c>
      <c r="L49" s="146">
        <f t="shared" si="11"/>
        <v>0</v>
      </c>
    </row>
    <row r="50" spans="1:12" s="20" customFormat="1" ht="25.5">
      <c r="A50" s="33" t="s">
        <v>20</v>
      </c>
      <c r="B50" s="30" t="s">
        <v>6</v>
      </c>
      <c r="C50" s="31" t="s">
        <v>11</v>
      </c>
      <c r="D50" s="31" t="s">
        <v>13</v>
      </c>
      <c r="E50" s="31" t="s">
        <v>48</v>
      </c>
      <c r="F50" s="31" t="s">
        <v>21</v>
      </c>
      <c r="G50" s="32">
        <f t="shared" ref="G50:H50" si="19">SUM(G51:G52)</f>
        <v>83100</v>
      </c>
      <c r="H50" s="32">
        <f t="shared" si="19"/>
        <v>83100</v>
      </c>
      <c r="I50" s="153">
        <v>83100</v>
      </c>
      <c r="J50" s="154">
        <v>83100</v>
      </c>
      <c r="K50" s="146">
        <f t="shared" si="11"/>
        <v>0</v>
      </c>
      <c r="L50" s="146">
        <f t="shared" si="11"/>
        <v>0</v>
      </c>
    </row>
    <row r="51" spans="1:12" s="20" customFormat="1" ht="25.5">
      <c r="A51" s="33" t="s">
        <v>22</v>
      </c>
      <c r="B51" s="30" t="s">
        <v>6</v>
      </c>
      <c r="C51" s="31" t="s">
        <v>11</v>
      </c>
      <c r="D51" s="31" t="s">
        <v>13</v>
      </c>
      <c r="E51" s="31" t="s">
        <v>48</v>
      </c>
      <c r="F51" s="31" t="s">
        <v>23</v>
      </c>
      <c r="G51" s="32">
        <v>63825</v>
      </c>
      <c r="H51" s="32">
        <v>63825</v>
      </c>
      <c r="I51" s="153">
        <v>63825</v>
      </c>
      <c r="J51" s="154">
        <v>63825</v>
      </c>
      <c r="K51" s="146">
        <f t="shared" si="11"/>
        <v>0</v>
      </c>
      <c r="L51" s="146">
        <f t="shared" si="11"/>
        <v>0</v>
      </c>
    </row>
    <row r="52" spans="1:12" s="20" customFormat="1" ht="38.25">
      <c r="A52" s="33" t="s">
        <v>26</v>
      </c>
      <c r="B52" s="30" t="s">
        <v>6</v>
      </c>
      <c r="C52" s="31" t="s">
        <v>11</v>
      </c>
      <c r="D52" s="31" t="s">
        <v>13</v>
      </c>
      <c r="E52" s="31" t="s">
        <v>48</v>
      </c>
      <c r="F52" s="31" t="s">
        <v>27</v>
      </c>
      <c r="G52" s="32">
        <v>19275</v>
      </c>
      <c r="H52" s="32">
        <v>19275</v>
      </c>
      <c r="I52" s="153">
        <v>19275</v>
      </c>
      <c r="J52" s="154">
        <v>19275</v>
      </c>
      <c r="K52" s="146">
        <f t="shared" si="11"/>
        <v>0</v>
      </c>
      <c r="L52" s="146">
        <f t="shared" si="11"/>
        <v>0</v>
      </c>
    </row>
    <row r="53" spans="1:12" s="20" customFormat="1" ht="25.5">
      <c r="A53" s="33" t="s">
        <v>38</v>
      </c>
      <c r="B53" s="30" t="s">
        <v>6</v>
      </c>
      <c r="C53" s="31" t="s">
        <v>11</v>
      </c>
      <c r="D53" s="31" t="s">
        <v>13</v>
      </c>
      <c r="E53" s="31" t="s">
        <v>49</v>
      </c>
      <c r="F53" s="31" t="s">
        <v>9</v>
      </c>
      <c r="G53" s="32">
        <f t="shared" ref="G53:H53" si="20">G54</f>
        <v>2480738</v>
      </c>
      <c r="H53" s="32">
        <f t="shared" si="20"/>
        <v>2480738</v>
      </c>
      <c r="I53" s="153">
        <v>2480738</v>
      </c>
      <c r="J53" s="154">
        <v>2480738</v>
      </c>
      <c r="K53" s="146">
        <f t="shared" si="11"/>
        <v>0</v>
      </c>
      <c r="L53" s="146">
        <f t="shared" si="11"/>
        <v>0</v>
      </c>
    </row>
    <row r="54" spans="1:12" s="20" customFormat="1" ht="25.5">
      <c r="A54" s="33" t="s">
        <v>20</v>
      </c>
      <c r="B54" s="30" t="s">
        <v>6</v>
      </c>
      <c r="C54" s="31" t="s">
        <v>11</v>
      </c>
      <c r="D54" s="31" t="s">
        <v>13</v>
      </c>
      <c r="E54" s="31" t="s">
        <v>49</v>
      </c>
      <c r="F54" s="31" t="s">
        <v>21</v>
      </c>
      <c r="G54" s="32">
        <f t="shared" ref="G54:H54" si="21">SUM(G55:G56)</f>
        <v>2480738</v>
      </c>
      <c r="H54" s="32">
        <f t="shared" si="21"/>
        <v>2480738</v>
      </c>
      <c r="I54" s="153">
        <v>2480738</v>
      </c>
      <c r="J54" s="154">
        <v>2480738</v>
      </c>
      <c r="K54" s="146">
        <f t="shared" si="11"/>
        <v>0</v>
      </c>
      <c r="L54" s="146">
        <f t="shared" si="11"/>
        <v>0</v>
      </c>
    </row>
    <row r="55" spans="1:12" s="34" customFormat="1">
      <c r="A55" s="33" t="s">
        <v>40</v>
      </c>
      <c r="B55" s="30" t="s">
        <v>6</v>
      </c>
      <c r="C55" s="31" t="s">
        <v>11</v>
      </c>
      <c r="D55" s="31" t="s">
        <v>13</v>
      </c>
      <c r="E55" s="31" t="s">
        <v>49</v>
      </c>
      <c r="F55" s="31" t="s">
        <v>41</v>
      </c>
      <c r="G55" s="32">
        <v>1905329</v>
      </c>
      <c r="H55" s="32">
        <v>1905329</v>
      </c>
      <c r="I55" s="155">
        <v>1905329</v>
      </c>
      <c r="J55" s="156">
        <v>1905329</v>
      </c>
      <c r="K55" s="146">
        <f t="shared" si="11"/>
        <v>0</v>
      </c>
      <c r="L55" s="146">
        <f t="shared" si="11"/>
        <v>0</v>
      </c>
    </row>
    <row r="56" spans="1:12" s="34" customFormat="1" ht="38.25">
      <c r="A56" s="33" t="s">
        <v>26</v>
      </c>
      <c r="B56" s="30" t="s">
        <v>6</v>
      </c>
      <c r="C56" s="31" t="s">
        <v>11</v>
      </c>
      <c r="D56" s="31" t="s">
        <v>13</v>
      </c>
      <c r="E56" s="31" t="s">
        <v>49</v>
      </c>
      <c r="F56" s="31" t="s">
        <v>27</v>
      </c>
      <c r="G56" s="32">
        <v>575409</v>
      </c>
      <c r="H56" s="32">
        <v>575409</v>
      </c>
      <c r="I56" s="155">
        <v>575409</v>
      </c>
      <c r="J56" s="156">
        <v>575409</v>
      </c>
      <c r="K56" s="146">
        <f t="shared" si="11"/>
        <v>0</v>
      </c>
      <c r="L56" s="146">
        <f t="shared" si="11"/>
        <v>0</v>
      </c>
    </row>
    <row r="57" spans="1:12" s="8" customFormat="1">
      <c r="A57" s="25" t="s">
        <v>50</v>
      </c>
      <c r="B57" s="26" t="s">
        <v>6</v>
      </c>
      <c r="C57" s="27" t="s">
        <v>11</v>
      </c>
      <c r="D57" s="27" t="s">
        <v>51</v>
      </c>
      <c r="E57" s="27" t="s">
        <v>8</v>
      </c>
      <c r="F57" s="27" t="s">
        <v>9</v>
      </c>
      <c r="G57" s="28">
        <f>G58</f>
        <v>500000</v>
      </c>
      <c r="H57" s="28">
        <f>H58</f>
        <v>500000</v>
      </c>
      <c r="I57" s="151">
        <v>500000</v>
      </c>
      <c r="J57" s="152">
        <v>500000</v>
      </c>
      <c r="K57" s="146">
        <f t="shared" si="11"/>
        <v>0</v>
      </c>
      <c r="L57" s="146">
        <f t="shared" si="11"/>
        <v>0</v>
      </c>
    </row>
    <row r="58" spans="1:12" s="20" customFormat="1">
      <c r="A58" s="29" t="s">
        <v>14</v>
      </c>
      <c r="B58" s="30" t="s">
        <v>6</v>
      </c>
      <c r="C58" s="31" t="s">
        <v>11</v>
      </c>
      <c r="D58" s="31" t="s">
        <v>51</v>
      </c>
      <c r="E58" s="31" t="s">
        <v>15</v>
      </c>
      <c r="F58" s="31" t="s">
        <v>9</v>
      </c>
      <c r="G58" s="32">
        <f t="shared" ref="G58:H61" si="22">G59</f>
        <v>500000</v>
      </c>
      <c r="H58" s="32">
        <f t="shared" si="22"/>
        <v>500000</v>
      </c>
      <c r="I58" s="153">
        <v>500000</v>
      </c>
      <c r="J58" s="154">
        <v>500000</v>
      </c>
      <c r="K58" s="146">
        <f t="shared" si="11"/>
        <v>0</v>
      </c>
      <c r="L58" s="146">
        <f t="shared" si="11"/>
        <v>0</v>
      </c>
    </row>
    <row r="59" spans="1:12" s="20" customFormat="1">
      <c r="A59" s="29" t="s">
        <v>52</v>
      </c>
      <c r="B59" s="30" t="s">
        <v>6</v>
      </c>
      <c r="C59" s="31" t="s">
        <v>11</v>
      </c>
      <c r="D59" s="31" t="s">
        <v>51</v>
      </c>
      <c r="E59" s="31" t="s">
        <v>53</v>
      </c>
      <c r="F59" s="31" t="s">
        <v>9</v>
      </c>
      <c r="G59" s="32">
        <f t="shared" si="22"/>
        <v>500000</v>
      </c>
      <c r="H59" s="32">
        <f t="shared" si="22"/>
        <v>500000</v>
      </c>
      <c r="I59" s="153">
        <v>500000</v>
      </c>
      <c r="J59" s="154">
        <v>500000</v>
      </c>
      <c r="K59" s="146">
        <f t="shared" si="11"/>
        <v>0</v>
      </c>
      <c r="L59" s="146">
        <f t="shared" si="11"/>
        <v>0</v>
      </c>
    </row>
    <row r="60" spans="1:12" s="20" customFormat="1" ht="63.75">
      <c r="A60" s="29" t="s">
        <v>54</v>
      </c>
      <c r="B60" s="30" t="s">
        <v>6</v>
      </c>
      <c r="C60" s="31" t="s">
        <v>11</v>
      </c>
      <c r="D60" s="31" t="s">
        <v>51</v>
      </c>
      <c r="E60" s="31" t="s">
        <v>55</v>
      </c>
      <c r="F60" s="31" t="s">
        <v>9</v>
      </c>
      <c r="G60" s="32">
        <f t="shared" si="22"/>
        <v>500000</v>
      </c>
      <c r="H60" s="32">
        <f t="shared" si="22"/>
        <v>500000</v>
      </c>
      <c r="I60" s="153">
        <v>500000</v>
      </c>
      <c r="J60" s="154">
        <v>500000</v>
      </c>
      <c r="K60" s="146">
        <f t="shared" si="11"/>
        <v>0</v>
      </c>
      <c r="L60" s="146">
        <f t="shared" si="11"/>
        <v>0</v>
      </c>
    </row>
    <row r="61" spans="1:12" s="20" customFormat="1" ht="25.5">
      <c r="A61" s="29" t="s">
        <v>28</v>
      </c>
      <c r="B61" s="30" t="s">
        <v>6</v>
      </c>
      <c r="C61" s="31" t="s">
        <v>11</v>
      </c>
      <c r="D61" s="31" t="s">
        <v>51</v>
      </c>
      <c r="E61" s="31" t="s">
        <v>55</v>
      </c>
      <c r="F61" s="31" t="s">
        <v>29</v>
      </c>
      <c r="G61" s="32">
        <f t="shared" si="22"/>
        <v>500000</v>
      </c>
      <c r="H61" s="32">
        <f t="shared" si="22"/>
        <v>500000</v>
      </c>
      <c r="I61" s="153">
        <v>500000</v>
      </c>
      <c r="J61" s="154">
        <v>500000</v>
      </c>
      <c r="K61" s="146">
        <f t="shared" si="11"/>
        <v>0</v>
      </c>
      <c r="L61" s="146">
        <f t="shared" si="11"/>
        <v>0</v>
      </c>
    </row>
    <row r="62" spans="1:12" s="20" customFormat="1">
      <c r="A62" s="33" t="s">
        <v>30</v>
      </c>
      <c r="B62" s="30" t="s">
        <v>6</v>
      </c>
      <c r="C62" s="31" t="s">
        <v>11</v>
      </c>
      <c r="D62" s="31" t="s">
        <v>51</v>
      </c>
      <c r="E62" s="31" t="s">
        <v>55</v>
      </c>
      <c r="F62" s="31" t="s">
        <v>31</v>
      </c>
      <c r="G62" s="32">
        <v>500000</v>
      </c>
      <c r="H62" s="32">
        <v>500000</v>
      </c>
      <c r="I62" s="153">
        <v>500000</v>
      </c>
      <c r="J62" s="154">
        <v>500000</v>
      </c>
      <c r="K62" s="146">
        <f t="shared" si="11"/>
        <v>0</v>
      </c>
      <c r="L62" s="146">
        <f t="shared" si="11"/>
        <v>0</v>
      </c>
    </row>
    <row r="63" spans="1:12" s="8" customFormat="1">
      <c r="A63" s="21" t="s">
        <v>62</v>
      </c>
      <c r="B63" s="22" t="s">
        <v>6</v>
      </c>
      <c r="C63" s="23" t="s">
        <v>63</v>
      </c>
      <c r="D63" s="23" t="s">
        <v>7</v>
      </c>
      <c r="E63" s="23" t="s">
        <v>8</v>
      </c>
      <c r="F63" s="23" t="s">
        <v>9</v>
      </c>
      <c r="G63" s="24">
        <f t="shared" ref="G63:H63" si="23">G70+G64</f>
        <v>7090500</v>
      </c>
      <c r="H63" s="24">
        <f t="shared" si="23"/>
        <v>7090500</v>
      </c>
      <c r="I63" s="149">
        <v>7090500</v>
      </c>
      <c r="J63" s="150">
        <v>7090500</v>
      </c>
      <c r="K63" s="146">
        <f t="shared" si="11"/>
        <v>0</v>
      </c>
      <c r="L63" s="146">
        <f t="shared" si="11"/>
        <v>0</v>
      </c>
    </row>
    <row r="64" spans="1:12" s="8" customFormat="1">
      <c r="A64" s="25" t="s">
        <v>64</v>
      </c>
      <c r="B64" s="26" t="s">
        <v>6</v>
      </c>
      <c r="C64" s="27" t="s">
        <v>63</v>
      </c>
      <c r="D64" s="27" t="s">
        <v>11</v>
      </c>
      <c r="E64" s="27" t="s">
        <v>8</v>
      </c>
      <c r="F64" s="27" t="s">
        <v>9</v>
      </c>
      <c r="G64" s="28">
        <f t="shared" ref="G64:H68" si="24">G65</f>
        <v>5090500</v>
      </c>
      <c r="H64" s="28">
        <f t="shared" si="24"/>
        <v>5090500</v>
      </c>
      <c r="I64" s="151">
        <v>5090500</v>
      </c>
      <c r="J64" s="152">
        <v>5090500</v>
      </c>
      <c r="K64" s="146">
        <f t="shared" si="11"/>
        <v>0</v>
      </c>
      <c r="L64" s="146">
        <f t="shared" si="11"/>
        <v>0</v>
      </c>
    </row>
    <row r="65" spans="1:12" s="20" customFormat="1">
      <c r="A65" s="29" t="s">
        <v>14</v>
      </c>
      <c r="B65" s="30" t="s">
        <v>6</v>
      </c>
      <c r="C65" s="31" t="s">
        <v>63</v>
      </c>
      <c r="D65" s="31" t="s">
        <v>11</v>
      </c>
      <c r="E65" s="31" t="s">
        <v>15</v>
      </c>
      <c r="F65" s="31" t="s">
        <v>9</v>
      </c>
      <c r="G65" s="32">
        <f t="shared" si="24"/>
        <v>5090500</v>
      </c>
      <c r="H65" s="32">
        <f t="shared" si="24"/>
        <v>5090500</v>
      </c>
      <c r="I65" s="153">
        <v>5090500</v>
      </c>
      <c r="J65" s="154">
        <v>5090500</v>
      </c>
      <c r="K65" s="146">
        <f t="shared" si="11"/>
        <v>0</v>
      </c>
      <c r="L65" s="146">
        <f t="shared" si="11"/>
        <v>0</v>
      </c>
    </row>
    <row r="66" spans="1:12" s="20" customFormat="1">
      <c r="A66" s="29" t="s">
        <v>52</v>
      </c>
      <c r="B66" s="30" t="s">
        <v>6</v>
      </c>
      <c r="C66" s="31" t="s">
        <v>63</v>
      </c>
      <c r="D66" s="31" t="s">
        <v>11</v>
      </c>
      <c r="E66" s="31" t="s">
        <v>53</v>
      </c>
      <c r="F66" s="31" t="s">
        <v>9</v>
      </c>
      <c r="G66" s="32">
        <f t="shared" si="24"/>
        <v>5090500</v>
      </c>
      <c r="H66" s="32">
        <f t="shared" si="24"/>
        <v>5090500</v>
      </c>
      <c r="I66" s="153">
        <v>5090500</v>
      </c>
      <c r="J66" s="154">
        <v>5090500</v>
      </c>
      <c r="K66" s="146">
        <f t="shared" si="11"/>
        <v>0</v>
      </c>
      <c r="L66" s="146">
        <f t="shared" si="11"/>
        <v>0</v>
      </c>
    </row>
    <row r="67" spans="1:12" s="20" customFormat="1" ht="25.5">
      <c r="A67" s="29" t="s">
        <v>65</v>
      </c>
      <c r="B67" s="30" t="s">
        <v>6</v>
      </c>
      <c r="C67" s="31" t="s">
        <v>63</v>
      </c>
      <c r="D67" s="31" t="s">
        <v>11</v>
      </c>
      <c r="E67" s="31" t="s">
        <v>66</v>
      </c>
      <c r="F67" s="31" t="s">
        <v>9</v>
      </c>
      <c r="G67" s="32">
        <f t="shared" si="24"/>
        <v>5090500</v>
      </c>
      <c r="H67" s="32">
        <f t="shared" si="24"/>
        <v>5090500</v>
      </c>
      <c r="I67" s="153">
        <v>5090500</v>
      </c>
      <c r="J67" s="154">
        <v>5090500</v>
      </c>
      <c r="K67" s="146">
        <f t="shared" si="11"/>
        <v>0</v>
      </c>
      <c r="L67" s="146">
        <f t="shared" si="11"/>
        <v>0</v>
      </c>
    </row>
    <row r="68" spans="1:12" s="20" customFormat="1" ht="25.5">
      <c r="A68" s="29" t="s">
        <v>28</v>
      </c>
      <c r="B68" s="30" t="s">
        <v>6</v>
      </c>
      <c r="C68" s="31" t="s">
        <v>63</v>
      </c>
      <c r="D68" s="31" t="s">
        <v>11</v>
      </c>
      <c r="E68" s="31" t="s">
        <v>66</v>
      </c>
      <c r="F68" s="31" t="s">
        <v>29</v>
      </c>
      <c r="G68" s="32">
        <f t="shared" si="24"/>
        <v>5090500</v>
      </c>
      <c r="H68" s="32">
        <f t="shared" si="24"/>
        <v>5090500</v>
      </c>
      <c r="I68" s="153">
        <v>5090500</v>
      </c>
      <c r="J68" s="154">
        <v>5090500</v>
      </c>
      <c r="K68" s="146">
        <f t="shared" si="11"/>
        <v>0</v>
      </c>
      <c r="L68" s="146">
        <f t="shared" si="11"/>
        <v>0</v>
      </c>
    </row>
    <row r="69" spans="1:12" s="20" customFormat="1">
      <c r="A69" s="33" t="s">
        <v>30</v>
      </c>
      <c r="B69" s="30" t="s">
        <v>6</v>
      </c>
      <c r="C69" s="31" t="s">
        <v>63</v>
      </c>
      <c r="D69" s="31" t="s">
        <v>11</v>
      </c>
      <c r="E69" s="31" t="s">
        <v>66</v>
      </c>
      <c r="F69" s="31" t="s">
        <v>31</v>
      </c>
      <c r="G69" s="32">
        <v>5090500</v>
      </c>
      <c r="H69" s="32">
        <v>5090500</v>
      </c>
      <c r="I69" s="153">
        <v>5090500</v>
      </c>
      <c r="J69" s="154">
        <v>5090500</v>
      </c>
      <c r="K69" s="146">
        <f t="shared" si="11"/>
        <v>0</v>
      </c>
      <c r="L69" s="146">
        <f t="shared" si="11"/>
        <v>0</v>
      </c>
    </row>
    <row r="70" spans="1:12" s="20" customFormat="1">
      <c r="A70" s="25" t="s">
        <v>67</v>
      </c>
      <c r="B70" s="26" t="s">
        <v>6</v>
      </c>
      <c r="C70" s="27" t="s">
        <v>63</v>
      </c>
      <c r="D70" s="27" t="s">
        <v>68</v>
      </c>
      <c r="E70" s="27" t="s">
        <v>8</v>
      </c>
      <c r="F70" s="27" t="s">
        <v>9</v>
      </c>
      <c r="G70" s="28">
        <f t="shared" ref="G70:H74" si="25">G71</f>
        <v>2000000</v>
      </c>
      <c r="H70" s="28">
        <f t="shared" si="25"/>
        <v>2000000</v>
      </c>
      <c r="I70" s="151">
        <v>2000000</v>
      </c>
      <c r="J70" s="152">
        <v>2000000</v>
      </c>
      <c r="K70" s="146">
        <f t="shared" si="11"/>
        <v>0</v>
      </c>
      <c r="L70" s="146">
        <f t="shared" si="11"/>
        <v>0</v>
      </c>
    </row>
    <row r="71" spans="1:12" s="20" customFormat="1">
      <c r="A71" s="29" t="s">
        <v>14</v>
      </c>
      <c r="B71" s="30" t="s">
        <v>6</v>
      </c>
      <c r="C71" s="31" t="s">
        <v>63</v>
      </c>
      <c r="D71" s="31" t="s">
        <v>68</v>
      </c>
      <c r="E71" s="31" t="s">
        <v>15</v>
      </c>
      <c r="F71" s="31" t="s">
        <v>9</v>
      </c>
      <c r="G71" s="32">
        <f t="shared" si="25"/>
        <v>2000000</v>
      </c>
      <c r="H71" s="32">
        <f t="shared" si="25"/>
        <v>2000000</v>
      </c>
      <c r="I71" s="153">
        <v>2000000</v>
      </c>
      <c r="J71" s="154">
        <v>2000000</v>
      </c>
      <c r="K71" s="146">
        <f t="shared" si="11"/>
        <v>0</v>
      </c>
      <c r="L71" s="146">
        <f t="shared" si="11"/>
        <v>0</v>
      </c>
    </row>
    <row r="72" spans="1:12" s="20" customFormat="1">
      <c r="A72" s="29" t="s">
        <v>52</v>
      </c>
      <c r="B72" s="30" t="s">
        <v>6</v>
      </c>
      <c r="C72" s="31" t="s">
        <v>63</v>
      </c>
      <c r="D72" s="31" t="s">
        <v>68</v>
      </c>
      <c r="E72" s="31" t="s">
        <v>53</v>
      </c>
      <c r="F72" s="31" t="s">
        <v>9</v>
      </c>
      <c r="G72" s="32">
        <f t="shared" si="25"/>
        <v>2000000</v>
      </c>
      <c r="H72" s="32">
        <f t="shared" si="25"/>
        <v>2000000</v>
      </c>
      <c r="I72" s="153">
        <v>2000000</v>
      </c>
      <c r="J72" s="154">
        <v>2000000</v>
      </c>
      <c r="K72" s="146">
        <f t="shared" si="11"/>
        <v>0</v>
      </c>
      <c r="L72" s="146">
        <f t="shared" si="11"/>
        <v>0</v>
      </c>
    </row>
    <row r="73" spans="1:12" s="20" customFormat="1" ht="25.5">
      <c r="A73" s="29" t="s">
        <v>65</v>
      </c>
      <c r="B73" s="30" t="s">
        <v>6</v>
      </c>
      <c r="C73" s="31" t="s">
        <v>63</v>
      </c>
      <c r="D73" s="31" t="s">
        <v>68</v>
      </c>
      <c r="E73" s="31" t="s">
        <v>66</v>
      </c>
      <c r="F73" s="31" t="s">
        <v>9</v>
      </c>
      <c r="G73" s="32">
        <f t="shared" si="25"/>
        <v>2000000</v>
      </c>
      <c r="H73" s="32">
        <f t="shared" si="25"/>
        <v>2000000</v>
      </c>
      <c r="I73" s="153">
        <v>2000000</v>
      </c>
      <c r="J73" s="154">
        <v>2000000</v>
      </c>
      <c r="K73" s="146">
        <f t="shared" si="11"/>
        <v>0</v>
      </c>
      <c r="L73" s="146">
        <f t="shared" si="11"/>
        <v>0</v>
      </c>
    </row>
    <row r="74" spans="1:12" s="20" customFormat="1" ht="25.5">
      <c r="A74" s="29" t="s">
        <v>28</v>
      </c>
      <c r="B74" s="30" t="s">
        <v>6</v>
      </c>
      <c r="C74" s="31" t="s">
        <v>63</v>
      </c>
      <c r="D74" s="31" t="s">
        <v>68</v>
      </c>
      <c r="E74" s="31" t="s">
        <v>66</v>
      </c>
      <c r="F74" s="31" t="s">
        <v>29</v>
      </c>
      <c r="G74" s="32">
        <f t="shared" si="25"/>
        <v>2000000</v>
      </c>
      <c r="H74" s="32">
        <f t="shared" si="25"/>
        <v>2000000</v>
      </c>
      <c r="I74" s="153">
        <v>2000000</v>
      </c>
      <c r="J74" s="154">
        <v>2000000</v>
      </c>
      <c r="K74" s="146">
        <f t="shared" si="11"/>
        <v>0</v>
      </c>
      <c r="L74" s="146">
        <f t="shared" si="11"/>
        <v>0</v>
      </c>
    </row>
    <row r="75" spans="1:12" s="20" customFormat="1">
      <c r="A75" s="33" t="s">
        <v>30</v>
      </c>
      <c r="B75" s="30" t="s">
        <v>6</v>
      </c>
      <c r="C75" s="31" t="s">
        <v>63</v>
      </c>
      <c r="D75" s="31" t="s">
        <v>68</v>
      </c>
      <c r="E75" s="31" t="s">
        <v>66</v>
      </c>
      <c r="F75" s="31" t="s">
        <v>31</v>
      </c>
      <c r="G75" s="32">
        <v>2000000</v>
      </c>
      <c r="H75" s="32">
        <v>2000000</v>
      </c>
      <c r="I75" s="153">
        <v>2000000</v>
      </c>
      <c r="J75" s="154">
        <v>2000000</v>
      </c>
      <c r="K75" s="146">
        <f t="shared" si="11"/>
        <v>0</v>
      </c>
      <c r="L75" s="146">
        <f t="shared" si="11"/>
        <v>0</v>
      </c>
    </row>
    <row r="76" spans="1:12" s="20" customFormat="1">
      <c r="A76" s="29"/>
      <c r="B76" s="30"/>
      <c r="C76" s="31"/>
      <c r="D76" s="31"/>
      <c r="E76" s="31"/>
      <c r="F76" s="31"/>
      <c r="G76" s="32"/>
      <c r="H76" s="32"/>
      <c r="I76" s="153"/>
      <c r="J76" s="154"/>
      <c r="K76" s="146">
        <f t="shared" si="11"/>
        <v>0</v>
      </c>
      <c r="L76" s="146">
        <f t="shared" si="11"/>
        <v>0</v>
      </c>
    </row>
    <row r="77" spans="1:12" s="20" customFormat="1">
      <c r="A77" s="16" t="s">
        <v>69</v>
      </c>
      <c r="B77" s="17" t="s">
        <v>70</v>
      </c>
      <c r="C77" s="18" t="s">
        <v>7</v>
      </c>
      <c r="D77" s="18" t="s">
        <v>7</v>
      </c>
      <c r="E77" s="18" t="s">
        <v>8</v>
      </c>
      <c r="F77" s="18" t="s">
        <v>9</v>
      </c>
      <c r="G77" s="19">
        <f t="shared" ref="G77:H77" si="26">G78+G233+G263+G271+G279</f>
        <v>286908432.47000003</v>
      </c>
      <c r="H77" s="19">
        <f t="shared" si="26"/>
        <v>287088304.70999998</v>
      </c>
      <c r="I77" s="157">
        <v>286908432.47000003</v>
      </c>
      <c r="J77" s="158">
        <v>287088304.70999998</v>
      </c>
      <c r="K77" s="146">
        <f t="shared" si="11"/>
        <v>0</v>
      </c>
      <c r="L77" s="146">
        <f t="shared" si="11"/>
        <v>0</v>
      </c>
    </row>
    <row r="78" spans="1:12" s="20" customFormat="1">
      <c r="A78" s="21" t="s">
        <v>10</v>
      </c>
      <c r="B78" s="22" t="s">
        <v>70</v>
      </c>
      <c r="C78" s="23" t="s">
        <v>11</v>
      </c>
      <c r="D78" s="23" t="s">
        <v>7</v>
      </c>
      <c r="E78" s="23" t="s">
        <v>8</v>
      </c>
      <c r="F78" s="23" t="s">
        <v>9</v>
      </c>
      <c r="G78" s="24">
        <f t="shared" ref="G78:H78" si="27">G90+G115+G121+G79</f>
        <v>252532432.47</v>
      </c>
      <c r="H78" s="24">
        <f t="shared" si="27"/>
        <v>252712304.70999998</v>
      </c>
      <c r="I78" s="149">
        <v>252532432.47</v>
      </c>
      <c r="J78" s="150">
        <v>252712304.70999998</v>
      </c>
      <c r="K78" s="146">
        <f t="shared" si="11"/>
        <v>0</v>
      </c>
      <c r="L78" s="146">
        <f t="shared" si="11"/>
        <v>0</v>
      </c>
    </row>
    <row r="79" spans="1:12" s="20" customFormat="1" ht="25.5">
      <c r="A79" s="25" t="s">
        <v>71</v>
      </c>
      <c r="B79" s="26" t="s">
        <v>70</v>
      </c>
      <c r="C79" s="27" t="s">
        <v>11</v>
      </c>
      <c r="D79" s="27" t="s">
        <v>68</v>
      </c>
      <c r="E79" s="27" t="s">
        <v>8</v>
      </c>
      <c r="F79" s="27" t="s">
        <v>9</v>
      </c>
      <c r="G79" s="28">
        <f t="shared" ref="G79:H80" si="28">G80</f>
        <v>1655550</v>
      </c>
      <c r="H79" s="28">
        <f t="shared" si="28"/>
        <v>1655550</v>
      </c>
      <c r="I79" s="151">
        <v>1655550</v>
      </c>
      <c r="J79" s="152">
        <v>1655550</v>
      </c>
      <c r="K79" s="146">
        <f t="shared" si="11"/>
        <v>0</v>
      </c>
      <c r="L79" s="146">
        <f t="shared" si="11"/>
        <v>0</v>
      </c>
    </row>
    <row r="80" spans="1:12" s="20" customFormat="1">
      <c r="A80" s="36" t="s">
        <v>72</v>
      </c>
      <c r="B80" s="30" t="s">
        <v>70</v>
      </c>
      <c r="C80" s="31" t="s">
        <v>11</v>
      </c>
      <c r="D80" s="31" t="s">
        <v>68</v>
      </c>
      <c r="E80" s="31" t="s">
        <v>73</v>
      </c>
      <c r="F80" s="31" t="s">
        <v>9</v>
      </c>
      <c r="G80" s="32">
        <f t="shared" si="28"/>
        <v>1655550</v>
      </c>
      <c r="H80" s="32">
        <f t="shared" si="28"/>
        <v>1655550</v>
      </c>
      <c r="I80" s="153">
        <v>1655550</v>
      </c>
      <c r="J80" s="154">
        <v>1655550</v>
      </c>
      <c r="K80" s="146">
        <f t="shared" si="11"/>
        <v>0</v>
      </c>
      <c r="L80" s="146">
        <f t="shared" si="11"/>
        <v>0</v>
      </c>
    </row>
    <row r="81" spans="1:12" s="20" customFormat="1">
      <c r="A81" s="29" t="s">
        <v>74</v>
      </c>
      <c r="B81" s="30" t="s">
        <v>70</v>
      </c>
      <c r="C81" s="31" t="s">
        <v>11</v>
      </c>
      <c r="D81" s="31" t="s">
        <v>68</v>
      </c>
      <c r="E81" s="31" t="s">
        <v>75</v>
      </c>
      <c r="F81" s="31" t="s">
        <v>9</v>
      </c>
      <c r="G81" s="32">
        <f t="shared" ref="G81:H81" si="29">G82+G86</f>
        <v>1655550</v>
      </c>
      <c r="H81" s="32">
        <f t="shared" si="29"/>
        <v>1655550</v>
      </c>
      <c r="I81" s="153">
        <v>1655550</v>
      </c>
      <c r="J81" s="154">
        <v>1655550</v>
      </c>
      <c r="K81" s="146">
        <f t="shared" si="11"/>
        <v>0</v>
      </c>
      <c r="L81" s="146">
        <f t="shared" si="11"/>
        <v>0</v>
      </c>
    </row>
    <row r="82" spans="1:12" s="20" customFormat="1" ht="25.5">
      <c r="A82" s="29" t="s">
        <v>18</v>
      </c>
      <c r="B82" s="30" t="s">
        <v>70</v>
      </c>
      <c r="C82" s="31" t="s">
        <v>11</v>
      </c>
      <c r="D82" s="31" t="s">
        <v>68</v>
      </c>
      <c r="E82" s="31" t="s">
        <v>76</v>
      </c>
      <c r="F82" s="31" t="s">
        <v>9</v>
      </c>
      <c r="G82" s="32">
        <f t="shared" ref="G82:H82" si="30">G83</f>
        <v>41550</v>
      </c>
      <c r="H82" s="32">
        <f t="shared" si="30"/>
        <v>41550</v>
      </c>
      <c r="I82" s="153">
        <v>41550</v>
      </c>
      <c r="J82" s="154">
        <v>41550</v>
      </c>
      <c r="K82" s="146">
        <f t="shared" si="11"/>
        <v>0</v>
      </c>
      <c r="L82" s="146">
        <f t="shared" si="11"/>
        <v>0</v>
      </c>
    </row>
    <row r="83" spans="1:12" s="20" customFormat="1" ht="25.5">
      <c r="A83" s="33" t="s">
        <v>20</v>
      </c>
      <c r="B83" s="30" t="s">
        <v>70</v>
      </c>
      <c r="C83" s="31" t="s">
        <v>11</v>
      </c>
      <c r="D83" s="31" t="s">
        <v>68</v>
      </c>
      <c r="E83" s="31" t="s">
        <v>76</v>
      </c>
      <c r="F83" s="31" t="s">
        <v>21</v>
      </c>
      <c r="G83" s="32">
        <f t="shared" ref="G83:H83" si="31">SUM(G84:G85)</f>
        <v>41550</v>
      </c>
      <c r="H83" s="32">
        <f t="shared" si="31"/>
        <v>41550</v>
      </c>
      <c r="I83" s="153">
        <v>41550</v>
      </c>
      <c r="J83" s="154">
        <v>41550</v>
      </c>
      <c r="K83" s="146">
        <f t="shared" si="11"/>
        <v>0</v>
      </c>
      <c r="L83" s="146">
        <f t="shared" si="11"/>
        <v>0</v>
      </c>
    </row>
    <row r="84" spans="1:12" s="34" customFormat="1" ht="25.5">
      <c r="A84" s="33" t="s">
        <v>22</v>
      </c>
      <c r="B84" s="30" t="s">
        <v>70</v>
      </c>
      <c r="C84" s="31" t="s">
        <v>11</v>
      </c>
      <c r="D84" s="31" t="s">
        <v>68</v>
      </c>
      <c r="E84" s="31" t="s">
        <v>76</v>
      </c>
      <c r="F84" s="31" t="s">
        <v>23</v>
      </c>
      <c r="G84" s="32">
        <v>31912.5</v>
      </c>
      <c r="H84" s="32">
        <v>31912.5</v>
      </c>
      <c r="I84" s="155">
        <v>31912.5</v>
      </c>
      <c r="J84" s="156">
        <v>31912.5</v>
      </c>
      <c r="K84" s="146">
        <f t="shared" si="11"/>
        <v>0</v>
      </c>
      <c r="L84" s="146">
        <f t="shared" si="11"/>
        <v>0</v>
      </c>
    </row>
    <row r="85" spans="1:12" s="34" customFormat="1" ht="38.25">
      <c r="A85" s="33" t="s">
        <v>26</v>
      </c>
      <c r="B85" s="30" t="s">
        <v>70</v>
      </c>
      <c r="C85" s="31" t="s">
        <v>11</v>
      </c>
      <c r="D85" s="31" t="s">
        <v>68</v>
      </c>
      <c r="E85" s="31" t="s">
        <v>76</v>
      </c>
      <c r="F85" s="31" t="s">
        <v>27</v>
      </c>
      <c r="G85" s="32">
        <v>9637.5</v>
      </c>
      <c r="H85" s="32">
        <v>9637.5</v>
      </c>
      <c r="I85" s="155">
        <v>9637.5</v>
      </c>
      <c r="J85" s="156">
        <v>9637.5</v>
      </c>
      <c r="K85" s="146">
        <f t="shared" si="11"/>
        <v>0</v>
      </c>
      <c r="L85" s="146">
        <f t="shared" si="11"/>
        <v>0</v>
      </c>
    </row>
    <row r="86" spans="1:12" s="20" customFormat="1" ht="25.5">
      <c r="A86" s="29" t="s">
        <v>38</v>
      </c>
      <c r="B86" s="30" t="s">
        <v>70</v>
      </c>
      <c r="C86" s="31" t="s">
        <v>11</v>
      </c>
      <c r="D86" s="31" t="s">
        <v>68</v>
      </c>
      <c r="E86" s="31" t="s">
        <v>77</v>
      </c>
      <c r="F86" s="31" t="s">
        <v>9</v>
      </c>
      <c r="G86" s="32">
        <f t="shared" ref="G86:H86" si="32">G87</f>
        <v>1614000</v>
      </c>
      <c r="H86" s="32">
        <f t="shared" si="32"/>
        <v>1614000</v>
      </c>
      <c r="I86" s="153">
        <v>1614000</v>
      </c>
      <c r="J86" s="154">
        <v>1614000</v>
      </c>
      <c r="K86" s="146">
        <f t="shared" si="11"/>
        <v>0</v>
      </c>
      <c r="L86" s="146">
        <f t="shared" si="11"/>
        <v>0</v>
      </c>
    </row>
    <row r="87" spans="1:12" s="20" customFormat="1" ht="25.5">
      <c r="A87" s="33" t="s">
        <v>20</v>
      </c>
      <c r="B87" s="30" t="s">
        <v>70</v>
      </c>
      <c r="C87" s="31" t="s">
        <v>11</v>
      </c>
      <c r="D87" s="31" t="s">
        <v>68</v>
      </c>
      <c r="E87" s="31" t="s">
        <v>77</v>
      </c>
      <c r="F87" s="31" t="s">
        <v>21</v>
      </c>
      <c r="G87" s="32">
        <f t="shared" ref="G87:H87" si="33">SUM(G88:G89)</f>
        <v>1614000</v>
      </c>
      <c r="H87" s="32">
        <f t="shared" si="33"/>
        <v>1614000</v>
      </c>
      <c r="I87" s="153">
        <v>1614000</v>
      </c>
      <c r="J87" s="154">
        <v>1614000</v>
      </c>
      <c r="K87" s="146">
        <f t="shared" si="11"/>
        <v>0</v>
      </c>
      <c r="L87" s="146">
        <f t="shared" si="11"/>
        <v>0</v>
      </c>
    </row>
    <row r="88" spans="1:12" s="34" customFormat="1">
      <c r="A88" s="33" t="s">
        <v>40</v>
      </c>
      <c r="B88" s="30" t="s">
        <v>70</v>
      </c>
      <c r="C88" s="31" t="s">
        <v>11</v>
      </c>
      <c r="D88" s="31" t="s">
        <v>68</v>
      </c>
      <c r="E88" s="31" t="s">
        <v>77</v>
      </c>
      <c r="F88" s="31" t="s">
        <v>41</v>
      </c>
      <c r="G88" s="32">
        <v>1240000</v>
      </c>
      <c r="H88" s="32">
        <v>1240000</v>
      </c>
      <c r="I88" s="155">
        <v>1240000</v>
      </c>
      <c r="J88" s="156">
        <v>1240000</v>
      </c>
      <c r="K88" s="146">
        <f t="shared" si="11"/>
        <v>0</v>
      </c>
      <c r="L88" s="146">
        <f t="shared" si="11"/>
        <v>0</v>
      </c>
    </row>
    <row r="89" spans="1:12" s="34" customFormat="1" ht="38.25">
      <c r="A89" s="33" t="s">
        <v>26</v>
      </c>
      <c r="B89" s="30" t="s">
        <v>70</v>
      </c>
      <c r="C89" s="31" t="s">
        <v>11</v>
      </c>
      <c r="D89" s="31" t="s">
        <v>68</v>
      </c>
      <c r="E89" s="31" t="s">
        <v>77</v>
      </c>
      <c r="F89" s="31" t="s">
        <v>27</v>
      </c>
      <c r="G89" s="32">
        <v>374000</v>
      </c>
      <c r="H89" s="32">
        <v>374000</v>
      </c>
      <c r="I89" s="155">
        <v>374000</v>
      </c>
      <c r="J89" s="156">
        <v>374000</v>
      </c>
      <c r="K89" s="146">
        <f t="shared" si="11"/>
        <v>0</v>
      </c>
      <c r="L89" s="146">
        <f t="shared" si="11"/>
        <v>0</v>
      </c>
    </row>
    <row r="90" spans="1:12" s="20" customFormat="1" ht="38.25">
      <c r="A90" s="25" t="s">
        <v>78</v>
      </c>
      <c r="B90" s="26" t="s">
        <v>70</v>
      </c>
      <c r="C90" s="27" t="s">
        <v>11</v>
      </c>
      <c r="D90" s="27" t="s">
        <v>79</v>
      </c>
      <c r="E90" s="27" t="s">
        <v>8</v>
      </c>
      <c r="F90" s="27" t="s">
        <v>9</v>
      </c>
      <c r="G90" s="28">
        <f t="shared" ref="G90:H91" si="34">G91</f>
        <v>110682962.47</v>
      </c>
      <c r="H90" s="28">
        <f t="shared" si="34"/>
        <v>110683284.70999999</v>
      </c>
      <c r="I90" s="151">
        <v>110682962.47</v>
      </c>
      <c r="J90" s="152">
        <v>110683284.70999999</v>
      </c>
      <c r="K90" s="146">
        <f t="shared" si="11"/>
        <v>0</v>
      </c>
      <c r="L90" s="146">
        <f t="shared" si="11"/>
        <v>0</v>
      </c>
    </row>
    <row r="91" spans="1:12" s="20" customFormat="1">
      <c r="A91" s="36" t="s">
        <v>72</v>
      </c>
      <c r="B91" s="30" t="s">
        <v>70</v>
      </c>
      <c r="C91" s="31" t="s">
        <v>11</v>
      </c>
      <c r="D91" s="31" t="s">
        <v>79</v>
      </c>
      <c r="E91" s="31" t="s">
        <v>73</v>
      </c>
      <c r="F91" s="31" t="s">
        <v>9</v>
      </c>
      <c r="G91" s="32">
        <f t="shared" si="34"/>
        <v>110682962.47</v>
      </c>
      <c r="H91" s="32">
        <f t="shared" si="34"/>
        <v>110683284.70999999</v>
      </c>
      <c r="I91" s="153">
        <v>110682962.47</v>
      </c>
      <c r="J91" s="154">
        <v>110683284.70999999</v>
      </c>
      <c r="K91" s="146">
        <f t="shared" si="11"/>
        <v>0</v>
      </c>
      <c r="L91" s="146">
        <f t="shared" si="11"/>
        <v>0</v>
      </c>
    </row>
    <row r="92" spans="1:12" s="20" customFormat="1" ht="25.5">
      <c r="A92" s="36" t="s">
        <v>80</v>
      </c>
      <c r="B92" s="30" t="s">
        <v>70</v>
      </c>
      <c r="C92" s="31" t="s">
        <v>11</v>
      </c>
      <c r="D92" s="31" t="s">
        <v>79</v>
      </c>
      <c r="E92" s="31" t="s">
        <v>81</v>
      </c>
      <c r="F92" s="31" t="s">
        <v>9</v>
      </c>
      <c r="G92" s="32">
        <f t="shared" ref="G92:H92" si="35">G93+G102+G106+G112</f>
        <v>110682962.47</v>
      </c>
      <c r="H92" s="32">
        <f t="shared" si="35"/>
        <v>110683284.70999999</v>
      </c>
      <c r="I92" s="153">
        <v>110682962.47</v>
      </c>
      <c r="J92" s="154">
        <v>110683284.70999999</v>
      </c>
      <c r="K92" s="146">
        <f t="shared" si="11"/>
        <v>0</v>
      </c>
      <c r="L92" s="146">
        <f t="shared" si="11"/>
        <v>0</v>
      </c>
    </row>
    <row r="93" spans="1:12" s="20" customFormat="1" ht="25.5">
      <c r="A93" s="36" t="s">
        <v>18</v>
      </c>
      <c r="B93" s="37" t="s">
        <v>70</v>
      </c>
      <c r="C93" s="38" t="s">
        <v>11</v>
      </c>
      <c r="D93" s="38" t="s">
        <v>79</v>
      </c>
      <c r="E93" s="38" t="s">
        <v>82</v>
      </c>
      <c r="F93" s="38" t="s">
        <v>9</v>
      </c>
      <c r="G93" s="39">
        <f t="shared" ref="G93:H93" si="36">G94+G97+G99</f>
        <v>12140560</v>
      </c>
      <c r="H93" s="39">
        <f t="shared" si="36"/>
        <v>12140560</v>
      </c>
      <c r="I93" s="159">
        <v>12140560</v>
      </c>
      <c r="J93" s="160">
        <v>12140560</v>
      </c>
      <c r="K93" s="146">
        <f t="shared" si="11"/>
        <v>0</v>
      </c>
      <c r="L93" s="146">
        <f t="shared" si="11"/>
        <v>0</v>
      </c>
    </row>
    <row r="94" spans="1:12" s="20" customFormat="1" ht="25.5">
      <c r="A94" s="33" t="s">
        <v>20</v>
      </c>
      <c r="B94" s="37" t="s">
        <v>70</v>
      </c>
      <c r="C94" s="38" t="s">
        <v>11</v>
      </c>
      <c r="D94" s="38" t="s">
        <v>79</v>
      </c>
      <c r="E94" s="38" t="s">
        <v>82</v>
      </c>
      <c r="F94" s="31" t="s">
        <v>21</v>
      </c>
      <c r="G94" s="32">
        <f t="shared" ref="G94:H94" si="37">SUM(G95:G96)</f>
        <v>4414900</v>
      </c>
      <c r="H94" s="32">
        <f t="shared" si="37"/>
        <v>4414900</v>
      </c>
      <c r="I94" s="153">
        <v>4414900</v>
      </c>
      <c r="J94" s="154">
        <v>4414900</v>
      </c>
      <c r="K94" s="146">
        <f t="shared" si="11"/>
        <v>0</v>
      </c>
      <c r="L94" s="146">
        <f t="shared" si="11"/>
        <v>0</v>
      </c>
    </row>
    <row r="95" spans="1:12" s="34" customFormat="1" ht="25.5">
      <c r="A95" s="33" t="s">
        <v>22</v>
      </c>
      <c r="B95" s="37" t="s">
        <v>70</v>
      </c>
      <c r="C95" s="38" t="s">
        <v>11</v>
      </c>
      <c r="D95" s="38" t="s">
        <v>79</v>
      </c>
      <c r="E95" s="38" t="s">
        <v>82</v>
      </c>
      <c r="F95" s="31" t="s">
        <v>23</v>
      </c>
      <c r="G95" s="32">
        <v>3720348.5</v>
      </c>
      <c r="H95" s="32">
        <v>3720348.5</v>
      </c>
      <c r="I95" s="155">
        <v>3720348.5</v>
      </c>
      <c r="J95" s="156">
        <v>3720348.5</v>
      </c>
      <c r="K95" s="146">
        <f t="shared" si="11"/>
        <v>0</v>
      </c>
      <c r="L95" s="146">
        <f t="shared" si="11"/>
        <v>0</v>
      </c>
    </row>
    <row r="96" spans="1:12" s="34" customFormat="1" ht="38.25">
      <c r="A96" s="33" t="s">
        <v>26</v>
      </c>
      <c r="B96" s="37" t="s">
        <v>70</v>
      </c>
      <c r="C96" s="38" t="s">
        <v>11</v>
      </c>
      <c r="D96" s="38" t="s">
        <v>79</v>
      </c>
      <c r="E96" s="38" t="s">
        <v>82</v>
      </c>
      <c r="F96" s="31" t="s">
        <v>27</v>
      </c>
      <c r="G96" s="32">
        <v>694551.5</v>
      </c>
      <c r="H96" s="32">
        <v>694551.5</v>
      </c>
      <c r="I96" s="155">
        <v>694551.5</v>
      </c>
      <c r="J96" s="156">
        <v>694551.5</v>
      </c>
      <c r="K96" s="146">
        <f t="shared" ref="K96:L159" si="38">G96-I96</f>
        <v>0</v>
      </c>
      <c r="L96" s="146">
        <f t="shared" si="38"/>
        <v>0</v>
      </c>
    </row>
    <row r="97" spans="1:12" s="20" customFormat="1" ht="25.5">
      <c r="A97" s="29" t="s">
        <v>28</v>
      </c>
      <c r="B97" s="37" t="s">
        <v>70</v>
      </c>
      <c r="C97" s="38" t="s">
        <v>11</v>
      </c>
      <c r="D97" s="38" t="s">
        <v>79</v>
      </c>
      <c r="E97" s="38" t="s">
        <v>82</v>
      </c>
      <c r="F97" s="31" t="s">
        <v>29</v>
      </c>
      <c r="G97" s="32">
        <f t="shared" ref="G97:H97" si="39">G98</f>
        <v>7701660</v>
      </c>
      <c r="H97" s="32">
        <f t="shared" si="39"/>
        <v>7701660</v>
      </c>
      <c r="I97" s="153">
        <v>7701660</v>
      </c>
      <c r="J97" s="154">
        <v>7701660</v>
      </c>
      <c r="K97" s="146">
        <f t="shared" si="38"/>
        <v>0</v>
      </c>
      <c r="L97" s="146">
        <f t="shared" si="38"/>
        <v>0</v>
      </c>
    </row>
    <row r="98" spans="1:12" s="20" customFormat="1">
      <c r="A98" s="33" t="s">
        <v>30</v>
      </c>
      <c r="B98" s="37" t="s">
        <v>70</v>
      </c>
      <c r="C98" s="38" t="s">
        <v>11</v>
      </c>
      <c r="D98" s="38" t="s">
        <v>79</v>
      </c>
      <c r="E98" s="38" t="s">
        <v>82</v>
      </c>
      <c r="F98" s="31" t="s">
        <v>31</v>
      </c>
      <c r="G98" s="32">
        <v>7701660</v>
      </c>
      <c r="H98" s="32">
        <v>7701660</v>
      </c>
      <c r="I98" s="153">
        <v>7701660</v>
      </c>
      <c r="J98" s="154">
        <v>7701660</v>
      </c>
      <c r="K98" s="146">
        <f t="shared" si="38"/>
        <v>0</v>
      </c>
      <c r="L98" s="146">
        <f t="shared" si="38"/>
        <v>0</v>
      </c>
    </row>
    <row r="99" spans="1:12" s="20" customFormat="1">
      <c r="A99" s="29" t="s">
        <v>32</v>
      </c>
      <c r="B99" s="37" t="s">
        <v>70</v>
      </c>
      <c r="C99" s="38" t="s">
        <v>11</v>
      </c>
      <c r="D99" s="38" t="s">
        <v>79</v>
      </c>
      <c r="E99" s="38" t="s">
        <v>82</v>
      </c>
      <c r="F99" s="31" t="s">
        <v>33</v>
      </c>
      <c r="G99" s="32">
        <f t="shared" ref="G99:H99" si="40">SUM(G100:G101)</f>
        <v>24000</v>
      </c>
      <c r="H99" s="32">
        <f t="shared" si="40"/>
        <v>24000</v>
      </c>
      <c r="I99" s="153">
        <v>24000</v>
      </c>
      <c r="J99" s="154">
        <v>24000</v>
      </c>
      <c r="K99" s="146">
        <f t="shared" si="38"/>
        <v>0</v>
      </c>
      <c r="L99" s="146">
        <f t="shared" si="38"/>
        <v>0</v>
      </c>
    </row>
    <row r="100" spans="1:12" s="34" customFormat="1">
      <c r="A100" s="33" t="s">
        <v>36</v>
      </c>
      <c r="B100" s="37" t="s">
        <v>70</v>
      </c>
      <c r="C100" s="38" t="s">
        <v>11</v>
      </c>
      <c r="D100" s="38" t="s">
        <v>79</v>
      </c>
      <c r="E100" s="38" t="s">
        <v>82</v>
      </c>
      <c r="F100" s="31" t="s">
        <v>37</v>
      </c>
      <c r="G100" s="32">
        <v>4000</v>
      </c>
      <c r="H100" s="32">
        <v>4000</v>
      </c>
      <c r="I100" s="155">
        <v>4000</v>
      </c>
      <c r="J100" s="156">
        <v>4000</v>
      </c>
      <c r="K100" s="146">
        <f t="shared" si="38"/>
        <v>0</v>
      </c>
      <c r="L100" s="146">
        <f t="shared" si="38"/>
        <v>0</v>
      </c>
    </row>
    <row r="101" spans="1:12" s="34" customFormat="1">
      <c r="A101" s="33" t="s">
        <v>83</v>
      </c>
      <c r="B101" s="37" t="s">
        <v>70</v>
      </c>
      <c r="C101" s="38" t="s">
        <v>11</v>
      </c>
      <c r="D101" s="38" t="s">
        <v>79</v>
      </c>
      <c r="E101" s="38" t="s">
        <v>82</v>
      </c>
      <c r="F101" s="31" t="s">
        <v>84</v>
      </c>
      <c r="G101" s="32">
        <v>20000</v>
      </c>
      <c r="H101" s="32">
        <v>20000</v>
      </c>
      <c r="I101" s="155">
        <v>20000</v>
      </c>
      <c r="J101" s="156">
        <v>20000</v>
      </c>
      <c r="K101" s="146">
        <f t="shared" si="38"/>
        <v>0</v>
      </c>
      <c r="L101" s="146">
        <f t="shared" si="38"/>
        <v>0</v>
      </c>
    </row>
    <row r="102" spans="1:12" s="20" customFormat="1" ht="25.5">
      <c r="A102" s="36" t="s">
        <v>38</v>
      </c>
      <c r="B102" s="30" t="s">
        <v>70</v>
      </c>
      <c r="C102" s="31" t="s">
        <v>11</v>
      </c>
      <c r="D102" s="31" t="s">
        <v>79</v>
      </c>
      <c r="E102" s="31" t="s">
        <v>85</v>
      </c>
      <c r="F102" s="38" t="s">
        <v>9</v>
      </c>
      <c r="G102" s="32">
        <f t="shared" ref="G102:H102" si="41">G103</f>
        <v>97478740</v>
      </c>
      <c r="H102" s="32">
        <f t="shared" si="41"/>
        <v>97478740</v>
      </c>
      <c r="I102" s="153">
        <v>97478740</v>
      </c>
      <c r="J102" s="154">
        <v>97478740</v>
      </c>
      <c r="K102" s="146">
        <f t="shared" si="38"/>
        <v>0</v>
      </c>
      <c r="L102" s="146">
        <f t="shared" si="38"/>
        <v>0</v>
      </c>
    </row>
    <row r="103" spans="1:12" s="20" customFormat="1" ht="25.5">
      <c r="A103" s="33" t="s">
        <v>20</v>
      </c>
      <c r="B103" s="30" t="s">
        <v>70</v>
      </c>
      <c r="C103" s="31" t="s">
        <v>11</v>
      </c>
      <c r="D103" s="31" t="s">
        <v>79</v>
      </c>
      <c r="E103" s="31" t="s">
        <v>85</v>
      </c>
      <c r="F103" s="38" t="s">
        <v>21</v>
      </c>
      <c r="G103" s="32">
        <f t="shared" ref="G103:H103" si="42">SUM(G104:G105)</f>
        <v>97478740</v>
      </c>
      <c r="H103" s="32">
        <f t="shared" si="42"/>
        <v>97478740</v>
      </c>
      <c r="I103" s="153">
        <v>97478740</v>
      </c>
      <c r="J103" s="154">
        <v>97478740</v>
      </c>
      <c r="K103" s="146">
        <f t="shared" si="38"/>
        <v>0</v>
      </c>
      <c r="L103" s="146">
        <f t="shared" si="38"/>
        <v>0</v>
      </c>
    </row>
    <row r="104" spans="1:12" s="34" customFormat="1">
      <c r="A104" s="33" t="s">
        <v>40</v>
      </c>
      <c r="B104" s="30" t="s">
        <v>70</v>
      </c>
      <c r="C104" s="31" t="s">
        <v>11</v>
      </c>
      <c r="D104" s="31" t="s">
        <v>79</v>
      </c>
      <c r="E104" s="31" t="s">
        <v>85</v>
      </c>
      <c r="F104" s="31" t="s">
        <v>41</v>
      </c>
      <c r="G104" s="32">
        <v>74867347.409999996</v>
      </c>
      <c r="H104" s="32">
        <v>74867151.609999999</v>
      </c>
      <c r="I104" s="155">
        <v>74867347.409999996</v>
      </c>
      <c r="J104" s="156">
        <v>74867151.609999999</v>
      </c>
      <c r="K104" s="146">
        <f t="shared" si="38"/>
        <v>0</v>
      </c>
      <c r="L104" s="146">
        <f t="shared" si="38"/>
        <v>0</v>
      </c>
    </row>
    <row r="105" spans="1:12" s="34" customFormat="1" ht="38.25">
      <c r="A105" s="33" t="s">
        <v>26</v>
      </c>
      <c r="B105" s="30" t="s">
        <v>70</v>
      </c>
      <c r="C105" s="31" t="s">
        <v>11</v>
      </c>
      <c r="D105" s="31" t="s">
        <v>79</v>
      </c>
      <c r="E105" s="31" t="s">
        <v>85</v>
      </c>
      <c r="F105" s="31" t="s">
        <v>27</v>
      </c>
      <c r="G105" s="32">
        <v>22611392.59</v>
      </c>
      <c r="H105" s="32">
        <v>22611588.390000001</v>
      </c>
      <c r="I105" s="155">
        <v>22611392.59</v>
      </c>
      <c r="J105" s="156">
        <v>22611588.390000001</v>
      </c>
      <c r="K105" s="146">
        <f t="shared" si="38"/>
        <v>0</v>
      </c>
      <c r="L105" s="146">
        <f t="shared" si="38"/>
        <v>0</v>
      </c>
    </row>
    <row r="106" spans="1:12" s="20" customFormat="1" ht="25.5">
      <c r="A106" s="29" t="s">
        <v>86</v>
      </c>
      <c r="B106" s="37" t="s">
        <v>70</v>
      </c>
      <c r="C106" s="38" t="s">
        <v>11</v>
      </c>
      <c r="D106" s="38" t="s">
        <v>79</v>
      </c>
      <c r="E106" s="38" t="s">
        <v>87</v>
      </c>
      <c r="F106" s="38" t="s">
        <v>9</v>
      </c>
      <c r="G106" s="32">
        <f t="shared" ref="G106:H106" si="43">G107+G110</f>
        <v>1054662.47</v>
      </c>
      <c r="H106" s="32">
        <f t="shared" si="43"/>
        <v>1054984.71</v>
      </c>
      <c r="I106" s="153">
        <v>1054662.47</v>
      </c>
      <c r="J106" s="154">
        <v>1054984.71</v>
      </c>
      <c r="K106" s="146">
        <f t="shared" si="38"/>
        <v>0</v>
      </c>
      <c r="L106" s="146">
        <f t="shared" si="38"/>
        <v>0</v>
      </c>
    </row>
    <row r="107" spans="1:12" s="20" customFormat="1" ht="25.5">
      <c r="A107" s="33" t="s">
        <v>20</v>
      </c>
      <c r="B107" s="37" t="s">
        <v>70</v>
      </c>
      <c r="C107" s="38" t="s">
        <v>11</v>
      </c>
      <c r="D107" s="38" t="s">
        <v>79</v>
      </c>
      <c r="E107" s="38" t="s">
        <v>87</v>
      </c>
      <c r="F107" s="38" t="s">
        <v>21</v>
      </c>
      <c r="G107" s="32">
        <f t="shared" ref="G107:H107" si="44">SUM(G108:G109)</f>
        <v>834384.87</v>
      </c>
      <c r="H107" s="32">
        <f t="shared" si="44"/>
        <v>834639.8</v>
      </c>
      <c r="I107" s="153">
        <v>834384.87</v>
      </c>
      <c r="J107" s="154">
        <v>834639.8</v>
      </c>
      <c r="K107" s="146">
        <f t="shared" si="38"/>
        <v>0</v>
      </c>
      <c r="L107" s="146">
        <f t="shared" si="38"/>
        <v>0</v>
      </c>
    </row>
    <row r="108" spans="1:12" s="34" customFormat="1">
      <c r="A108" s="33" t="s">
        <v>40</v>
      </c>
      <c r="B108" s="37" t="s">
        <v>70</v>
      </c>
      <c r="C108" s="38" t="s">
        <v>11</v>
      </c>
      <c r="D108" s="38" t="s">
        <v>79</v>
      </c>
      <c r="E108" s="38" t="s">
        <v>87</v>
      </c>
      <c r="F108" s="31" t="s">
        <v>41</v>
      </c>
      <c r="G108" s="32">
        <v>640848.59</v>
      </c>
      <c r="H108" s="32">
        <v>641044.39</v>
      </c>
      <c r="I108" s="155">
        <v>640848.59</v>
      </c>
      <c r="J108" s="156">
        <v>641044.39</v>
      </c>
      <c r="K108" s="146">
        <f t="shared" si="38"/>
        <v>0</v>
      </c>
      <c r="L108" s="146">
        <f t="shared" si="38"/>
        <v>0</v>
      </c>
    </row>
    <row r="109" spans="1:12" s="34" customFormat="1" ht="38.25">
      <c r="A109" s="33" t="s">
        <v>26</v>
      </c>
      <c r="B109" s="37" t="s">
        <v>70</v>
      </c>
      <c r="C109" s="38" t="s">
        <v>11</v>
      </c>
      <c r="D109" s="38" t="s">
        <v>79</v>
      </c>
      <c r="E109" s="38" t="s">
        <v>87</v>
      </c>
      <c r="F109" s="31" t="s">
        <v>27</v>
      </c>
      <c r="G109" s="32">
        <v>193536.28</v>
      </c>
      <c r="H109" s="32">
        <v>193595.41</v>
      </c>
      <c r="I109" s="155">
        <v>193536.28</v>
      </c>
      <c r="J109" s="156">
        <v>193595.41</v>
      </c>
      <c r="K109" s="146">
        <f t="shared" si="38"/>
        <v>0</v>
      </c>
      <c r="L109" s="146">
        <f t="shared" si="38"/>
        <v>0</v>
      </c>
    </row>
    <row r="110" spans="1:12" s="20" customFormat="1" ht="25.5">
      <c r="A110" s="29" t="s">
        <v>28</v>
      </c>
      <c r="B110" s="37" t="s">
        <v>70</v>
      </c>
      <c r="C110" s="38" t="s">
        <v>11</v>
      </c>
      <c r="D110" s="38" t="s">
        <v>79</v>
      </c>
      <c r="E110" s="38" t="s">
        <v>87</v>
      </c>
      <c r="F110" s="38" t="s">
        <v>29</v>
      </c>
      <c r="G110" s="32">
        <f t="shared" ref="G110:H110" si="45">G111</f>
        <v>220277.6</v>
      </c>
      <c r="H110" s="32">
        <f t="shared" si="45"/>
        <v>220344.91</v>
      </c>
      <c r="I110" s="153">
        <v>220277.6</v>
      </c>
      <c r="J110" s="154">
        <v>220344.91</v>
      </c>
      <c r="K110" s="146">
        <f t="shared" si="38"/>
        <v>0</v>
      </c>
      <c r="L110" s="146">
        <f t="shared" si="38"/>
        <v>0</v>
      </c>
    </row>
    <row r="111" spans="1:12" s="20" customFormat="1">
      <c r="A111" s="33" t="s">
        <v>30</v>
      </c>
      <c r="B111" s="37" t="s">
        <v>70</v>
      </c>
      <c r="C111" s="38" t="s">
        <v>11</v>
      </c>
      <c r="D111" s="38" t="s">
        <v>79</v>
      </c>
      <c r="E111" s="38" t="s">
        <v>87</v>
      </c>
      <c r="F111" s="38" t="s">
        <v>31</v>
      </c>
      <c r="G111" s="32">
        <v>220277.6</v>
      </c>
      <c r="H111" s="32">
        <v>220344.91</v>
      </c>
      <c r="I111" s="153">
        <v>220277.6</v>
      </c>
      <c r="J111" s="154">
        <v>220344.91</v>
      </c>
      <c r="K111" s="146">
        <f t="shared" si="38"/>
        <v>0</v>
      </c>
      <c r="L111" s="146">
        <f t="shared" si="38"/>
        <v>0</v>
      </c>
    </row>
    <row r="112" spans="1:12" s="20" customFormat="1" ht="38.25">
      <c r="A112" s="36" t="s">
        <v>88</v>
      </c>
      <c r="B112" s="37" t="s">
        <v>70</v>
      </c>
      <c r="C112" s="38" t="s">
        <v>11</v>
      </c>
      <c r="D112" s="38" t="s">
        <v>79</v>
      </c>
      <c r="E112" s="38" t="s">
        <v>89</v>
      </c>
      <c r="F112" s="38" t="s">
        <v>9</v>
      </c>
      <c r="G112" s="39">
        <f t="shared" ref="G112:H113" si="46">G113</f>
        <v>9000</v>
      </c>
      <c r="H112" s="39">
        <f t="shared" si="46"/>
        <v>9000</v>
      </c>
      <c r="I112" s="159">
        <v>9000</v>
      </c>
      <c r="J112" s="160">
        <v>9000</v>
      </c>
      <c r="K112" s="146">
        <f t="shared" si="38"/>
        <v>0</v>
      </c>
      <c r="L112" s="146">
        <f t="shared" si="38"/>
        <v>0</v>
      </c>
    </row>
    <row r="113" spans="1:12" s="20" customFormat="1" ht="25.5">
      <c r="A113" s="29" t="s">
        <v>28</v>
      </c>
      <c r="B113" s="37" t="s">
        <v>70</v>
      </c>
      <c r="C113" s="38" t="s">
        <v>11</v>
      </c>
      <c r="D113" s="38" t="s">
        <v>79</v>
      </c>
      <c r="E113" s="38" t="s">
        <v>89</v>
      </c>
      <c r="F113" s="38" t="s">
        <v>29</v>
      </c>
      <c r="G113" s="32">
        <f t="shared" si="46"/>
        <v>9000</v>
      </c>
      <c r="H113" s="32">
        <f t="shared" si="46"/>
        <v>9000</v>
      </c>
      <c r="I113" s="153">
        <v>9000</v>
      </c>
      <c r="J113" s="154">
        <v>9000</v>
      </c>
      <c r="K113" s="146">
        <f t="shared" si="38"/>
        <v>0</v>
      </c>
      <c r="L113" s="146">
        <f t="shared" si="38"/>
        <v>0</v>
      </c>
    </row>
    <row r="114" spans="1:12" s="20" customFormat="1">
      <c r="A114" s="33" t="s">
        <v>30</v>
      </c>
      <c r="B114" s="37" t="s">
        <v>70</v>
      </c>
      <c r="C114" s="38" t="s">
        <v>11</v>
      </c>
      <c r="D114" s="38" t="s">
        <v>79</v>
      </c>
      <c r="E114" s="38" t="s">
        <v>89</v>
      </c>
      <c r="F114" s="38" t="s">
        <v>31</v>
      </c>
      <c r="G114" s="32">
        <v>9000</v>
      </c>
      <c r="H114" s="32">
        <v>9000</v>
      </c>
      <c r="I114" s="153">
        <v>9000</v>
      </c>
      <c r="J114" s="154">
        <v>9000</v>
      </c>
      <c r="K114" s="146">
        <f t="shared" si="38"/>
        <v>0</v>
      </c>
      <c r="L114" s="146">
        <f t="shared" si="38"/>
        <v>0</v>
      </c>
    </row>
    <row r="115" spans="1:12" s="20" customFormat="1">
      <c r="A115" s="25" t="s">
        <v>90</v>
      </c>
      <c r="B115" s="26" t="s">
        <v>70</v>
      </c>
      <c r="C115" s="27" t="s">
        <v>11</v>
      </c>
      <c r="D115" s="27" t="s">
        <v>91</v>
      </c>
      <c r="E115" s="27" t="s">
        <v>8</v>
      </c>
      <c r="F115" s="27" t="s">
        <v>9</v>
      </c>
      <c r="G115" s="28">
        <f t="shared" ref="G115:H119" si="47">G116</f>
        <v>152690</v>
      </c>
      <c r="H115" s="28">
        <f t="shared" si="47"/>
        <v>160190</v>
      </c>
      <c r="I115" s="151">
        <v>152690</v>
      </c>
      <c r="J115" s="152">
        <v>160190</v>
      </c>
      <c r="K115" s="146">
        <f t="shared" si="38"/>
        <v>0</v>
      </c>
      <c r="L115" s="146">
        <f t="shared" si="38"/>
        <v>0</v>
      </c>
    </row>
    <row r="116" spans="1:12" s="20" customFormat="1" ht="38.25">
      <c r="A116" s="29" t="s">
        <v>56</v>
      </c>
      <c r="B116" s="30" t="s">
        <v>70</v>
      </c>
      <c r="C116" s="31" t="s">
        <v>11</v>
      </c>
      <c r="D116" s="38" t="s">
        <v>91</v>
      </c>
      <c r="E116" s="31" t="s">
        <v>57</v>
      </c>
      <c r="F116" s="31" t="s">
        <v>9</v>
      </c>
      <c r="G116" s="32">
        <f t="shared" si="47"/>
        <v>152690</v>
      </c>
      <c r="H116" s="32">
        <f t="shared" si="47"/>
        <v>160190</v>
      </c>
      <c r="I116" s="153">
        <v>152690</v>
      </c>
      <c r="J116" s="154">
        <v>160190</v>
      </c>
      <c r="K116" s="146">
        <f t="shared" si="38"/>
        <v>0</v>
      </c>
      <c r="L116" s="146">
        <f t="shared" si="38"/>
        <v>0</v>
      </c>
    </row>
    <row r="117" spans="1:12" s="20" customFormat="1">
      <c r="A117" s="29" t="s">
        <v>58</v>
      </c>
      <c r="B117" s="30" t="s">
        <v>70</v>
      </c>
      <c r="C117" s="31" t="s">
        <v>11</v>
      </c>
      <c r="D117" s="38" t="s">
        <v>91</v>
      </c>
      <c r="E117" s="31" t="s">
        <v>59</v>
      </c>
      <c r="F117" s="31" t="s">
        <v>9</v>
      </c>
      <c r="G117" s="32">
        <f t="shared" si="47"/>
        <v>152690</v>
      </c>
      <c r="H117" s="32">
        <f t="shared" si="47"/>
        <v>160190</v>
      </c>
      <c r="I117" s="153">
        <v>152690</v>
      </c>
      <c r="J117" s="154">
        <v>160190</v>
      </c>
      <c r="K117" s="146">
        <f t="shared" si="38"/>
        <v>0</v>
      </c>
      <c r="L117" s="146">
        <f t="shared" si="38"/>
        <v>0</v>
      </c>
    </row>
    <row r="118" spans="1:12" s="20" customFormat="1" ht="38.25">
      <c r="A118" s="36" t="s">
        <v>92</v>
      </c>
      <c r="B118" s="37" t="s">
        <v>70</v>
      </c>
      <c r="C118" s="38" t="s">
        <v>11</v>
      </c>
      <c r="D118" s="38" t="s">
        <v>91</v>
      </c>
      <c r="E118" s="38" t="s">
        <v>93</v>
      </c>
      <c r="F118" s="38" t="s">
        <v>9</v>
      </c>
      <c r="G118" s="39">
        <f t="shared" si="47"/>
        <v>152690</v>
      </c>
      <c r="H118" s="39">
        <f t="shared" si="47"/>
        <v>160190</v>
      </c>
      <c r="I118" s="159">
        <v>152690</v>
      </c>
      <c r="J118" s="160">
        <v>160190</v>
      </c>
      <c r="K118" s="146">
        <f t="shared" si="38"/>
        <v>0</v>
      </c>
      <c r="L118" s="146">
        <f t="shared" si="38"/>
        <v>0</v>
      </c>
    </row>
    <row r="119" spans="1:12" s="20" customFormat="1" ht="25.5">
      <c r="A119" s="29" t="s">
        <v>28</v>
      </c>
      <c r="B119" s="37" t="s">
        <v>70</v>
      </c>
      <c r="C119" s="38" t="s">
        <v>11</v>
      </c>
      <c r="D119" s="38" t="s">
        <v>91</v>
      </c>
      <c r="E119" s="38" t="s">
        <v>93</v>
      </c>
      <c r="F119" s="38" t="s">
        <v>29</v>
      </c>
      <c r="G119" s="32">
        <f t="shared" si="47"/>
        <v>152690</v>
      </c>
      <c r="H119" s="32">
        <f t="shared" si="47"/>
        <v>160190</v>
      </c>
      <c r="I119" s="153">
        <v>152690</v>
      </c>
      <c r="J119" s="154">
        <v>160190</v>
      </c>
      <c r="K119" s="146">
        <f t="shared" si="38"/>
        <v>0</v>
      </c>
      <c r="L119" s="146">
        <f t="shared" si="38"/>
        <v>0</v>
      </c>
    </row>
    <row r="120" spans="1:12" s="20" customFormat="1">
      <c r="A120" s="33" t="s">
        <v>30</v>
      </c>
      <c r="B120" s="37" t="s">
        <v>70</v>
      </c>
      <c r="C120" s="38" t="s">
        <v>11</v>
      </c>
      <c r="D120" s="38" t="s">
        <v>91</v>
      </c>
      <c r="E120" s="38" t="s">
        <v>93</v>
      </c>
      <c r="F120" s="38" t="s">
        <v>31</v>
      </c>
      <c r="G120" s="32">
        <v>152690</v>
      </c>
      <c r="H120" s="32">
        <v>160190</v>
      </c>
      <c r="I120" s="153">
        <v>152690</v>
      </c>
      <c r="J120" s="154">
        <v>160190</v>
      </c>
      <c r="K120" s="146">
        <f t="shared" si="38"/>
        <v>0</v>
      </c>
      <c r="L120" s="146">
        <f t="shared" si="38"/>
        <v>0</v>
      </c>
    </row>
    <row r="121" spans="1:12" s="20" customFormat="1">
      <c r="A121" s="25" t="s">
        <v>50</v>
      </c>
      <c r="B121" s="26" t="s">
        <v>70</v>
      </c>
      <c r="C121" s="27" t="s">
        <v>11</v>
      </c>
      <c r="D121" s="27" t="s">
        <v>51</v>
      </c>
      <c r="E121" s="27" t="s">
        <v>8</v>
      </c>
      <c r="F121" s="27" t="s">
        <v>9</v>
      </c>
      <c r="G121" s="28">
        <f t="shared" ref="G121:H121" si="48">G122+G131+G137+G172+G203+G209+G225</f>
        <v>140041230</v>
      </c>
      <c r="H121" s="28">
        <f t="shared" si="48"/>
        <v>140213280</v>
      </c>
      <c r="I121" s="151">
        <v>140041230</v>
      </c>
      <c r="J121" s="152">
        <v>140213280</v>
      </c>
      <c r="K121" s="146">
        <f t="shared" si="38"/>
        <v>0</v>
      </c>
      <c r="L121" s="146">
        <f t="shared" si="38"/>
        <v>0</v>
      </c>
    </row>
    <row r="122" spans="1:12" s="20" customFormat="1" ht="25.5">
      <c r="A122" s="36" t="s">
        <v>94</v>
      </c>
      <c r="B122" s="30" t="s">
        <v>70</v>
      </c>
      <c r="C122" s="31" t="s">
        <v>11</v>
      </c>
      <c r="D122" s="31" t="s">
        <v>51</v>
      </c>
      <c r="E122" s="31" t="s">
        <v>95</v>
      </c>
      <c r="F122" s="31" t="s">
        <v>9</v>
      </c>
      <c r="G122" s="32">
        <f t="shared" ref="G122:H123" si="49">G123</f>
        <v>2151220</v>
      </c>
      <c r="H122" s="32">
        <f t="shared" si="49"/>
        <v>2151220</v>
      </c>
      <c r="I122" s="153">
        <v>2151220</v>
      </c>
      <c r="J122" s="154">
        <v>2151220</v>
      </c>
      <c r="K122" s="146">
        <f t="shared" si="38"/>
        <v>0</v>
      </c>
      <c r="L122" s="146">
        <f t="shared" si="38"/>
        <v>0</v>
      </c>
    </row>
    <row r="123" spans="1:12" s="20" customFormat="1" ht="25.5">
      <c r="A123" s="36" t="s">
        <v>96</v>
      </c>
      <c r="B123" s="30" t="s">
        <v>70</v>
      </c>
      <c r="C123" s="31" t="s">
        <v>11</v>
      </c>
      <c r="D123" s="31" t="s">
        <v>51</v>
      </c>
      <c r="E123" s="31" t="s">
        <v>97</v>
      </c>
      <c r="F123" s="31" t="s">
        <v>9</v>
      </c>
      <c r="G123" s="32">
        <f t="shared" si="49"/>
        <v>2151220</v>
      </c>
      <c r="H123" s="32">
        <f t="shared" si="49"/>
        <v>2151220</v>
      </c>
      <c r="I123" s="153">
        <v>2151220</v>
      </c>
      <c r="J123" s="154">
        <v>2151220</v>
      </c>
      <c r="K123" s="146">
        <f t="shared" si="38"/>
        <v>0</v>
      </c>
      <c r="L123" s="146">
        <f t="shared" si="38"/>
        <v>0</v>
      </c>
    </row>
    <row r="124" spans="1:12" s="20" customFormat="1" ht="38.25">
      <c r="A124" s="36" t="s">
        <v>98</v>
      </c>
      <c r="B124" s="30" t="s">
        <v>70</v>
      </c>
      <c r="C124" s="31" t="s">
        <v>11</v>
      </c>
      <c r="D124" s="31" t="s">
        <v>51</v>
      </c>
      <c r="E124" s="31" t="s">
        <v>99</v>
      </c>
      <c r="F124" s="31" t="s">
        <v>9</v>
      </c>
      <c r="G124" s="32">
        <f t="shared" ref="G124:H124" si="50">G125+G128</f>
        <v>2151220</v>
      </c>
      <c r="H124" s="32">
        <f t="shared" si="50"/>
        <v>2151220</v>
      </c>
      <c r="I124" s="153">
        <v>2151220</v>
      </c>
      <c r="J124" s="154">
        <v>2151220</v>
      </c>
      <c r="K124" s="146">
        <f t="shared" si="38"/>
        <v>0</v>
      </c>
      <c r="L124" s="146">
        <f t="shared" si="38"/>
        <v>0</v>
      </c>
    </row>
    <row r="125" spans="1:12" s="20" customFormat="1" ht="38.25">
      <c r="A125" s="36" t="s">
        <v>100</v>
      </c>
      <c r="B125" s="30" t="s">
        <v>70</v>
      </c>
      <c r="C125" s="31" t="s">
        <v>11</v>
      </c>
      <c r="D125" s="31" t="s">
        <v>51</v>
      </c>
      <c r="E125" s="31" t="s">
        <v>101</v>
      </c>
      <c r="F125" s="31" t="s">
        <v>9</v>
      </c>
      <c r="G125" s="32">
        <f t="shared" ref="G125:H126" si="51">G126</f>
        <v>1361220</v>
      </c>
      <c r="H125" s="32">
        <f t="shared" si="51"/>
        <v>1361220</v>
      </c>
      <c r="I125" s="153">
        <v>1361220</v>
      </c>
      <c r="J125" s="154">
        <v>1361220</v>
      </c>
      <c r="K125" s="146">
        <f t="shared" si="38"/>
        <v>0</v>
      </c>
      <c r="L125" s="146">
        <f t="shared" si="38"/>
        <v>0</v>
      </c>
    </row>
    <row r="126" spans="1:12" s="20" customFormat="1">
      <c r="A126" s="29" t="s">
        <v>32</v>
      </c>
      <c r="B126" s="30" t="s">
        <v>70</v>
      </c>
      <c r="C126" s="31" t="s">
        <v>11</v>
      </c>
      <c r="D126" s="31" t="s">
        <v>51</v>
      </c>
      <c r="E126" s="31" t="s">
        <v>101</v>
      </c>
      <c r="F126" s="31" t="s">
        <v>33</v>
      </c>
      <c r="G126" s="32">
        <f t="shared" si="51"/>
        <v>1361220</v>
      </c>
      <c r="H126" s="32">
        <f t="shared" si="51"/>
        <v>1361220</v>
      </c>
      <c r="I126" s="153">
        <v>1361220</v>
      </c>
      <c r="J126" s="154">
        <v>1361220</v>
      </c>
      <c r="K126" s="146">
        <f t="shared" si="38"/>
        <v>0</v>
      </c>
      <c r="L126" s="146">
        <f t="shared" si="38"/>
        <v>0</v>
      </c>
    </row>
    <row r="127" spans="1:12" s="20" customFormat="1">
      <c r="A127" s="33" t="s">
        <v>83</v>
      </c>
      <c r="B127" s="30" t="s">
        <v>70</v>
      </c>
      <c r="C127" s="31" t="s">
        <v>11</v>
      </c>
      <c r="D127" s="31" t="s">
        <v>51</v>
      </c>
      <c r="E127" s="31" t="s">
        <v>101</v>
      </c>
      <c r="F127" s="31" t="s">
        <v>84</v>
      </c>
      <c r="G127" s="32">
        <v>1361220</v>
      </c>
      <c r="H127" s="32">
        <v>1361220</v>
      </c>
      <c r="I127" s="153">
        <v>1361220</v>
      </c>
      <c r="J127" s="154">
        <v>1361220</v>
      </c>
      <c r="K127" s="146">
        <f t="shared" si="38"/>
        <v>0</v>
      </c>
      <c r="L127" s="146">
        <f t="shared" si="38"/>
        <v>0</v>
      </c>
    </row>
    <row r="128" spans="1:12" s="20" customFormat="1" ht="63.75">
      <c r="A128" s="29" t="s">
        <v>54</v>
      </c>
      <c r="B128" s="30" t="s">
        <v>70</v>
      </c>
      <c r="C128" s="31" t="s">
        <v>11</v>
      </c>
      <c r="D128" s="31" t="s">
        <v>51</v>
      </c>
      <c r="E128" s="31" t="s">
        <v>102</v>
      </c>
      <c r="F128" s="31" t="s">
        <v>9</v>
      </c>
      <c r="G128" s="32">
        <f t="shared" ref="G128:H129" si="52">G129</f>
        <v>790000</v>
      </c>
      <c r="H128" s="32">
        <f t="shared" si="52"/>
        <v>790000</v>
      </c>
      <c r="I128" s="153">
        <v>790000</v>
      </c>
      <c r="J128" s="154">
        <v>790000</v>
      </c>
      <c r="K128" s="146">
        <f t="shared" si="38"/>
        <v>0</v>
      </c>
      <c r="L128" s="146">
        <f t="shared" si="38"/>
        <v>0</v>
      </c>
    </row>
    <row r="129" spans="1:12" s="20" customFormat="1" ht="25.5">
      <c r="A129" s="29" t="s">
        <v>28</v>
      </c>
      <c r="B129" s="30" t="s">
        <v>70</v>
      </c>
      <c r="C129" s="31" t="s">
        <v>11</v>
      </c>
      <c r="D129" s="31" t="s">
        <v>51</v>
      </c>
      <c r="E129" s="31" t="s">
        <v>102</v>
      </c>
      <c r="F129" s="31" t="s">
        <v>29</v>
      </c>
      <c r="G129" s="32">
        <f t="shared" si="52"/>
        <v>790000</v>
      </c>
      <c r="H129" s="32">
        <f t="shared" si="52"/>
        <v>790000</v>
      </c>
      <c r="I129" s="153">
        <v>790000</v>
      </c>
      <c r="J129" s="154">
        <v>790000</v>
      </c>
      <c r="K129" s="146">
        <f t="shared" si="38"/>
        <v>0</v>
      </c>
      <c r="L129" s="146">
        <f t="shared" si="38"/>
        <v>0</v>
      </c>
    </row>
    <row r="130" spans="1:12" s="20" customFormat="1">
      <c r="A130" s="33" t="s">
        <v>30</v>
      </c>
      <c r="B130" s="30" t="s">
        <v>70</v>
      </c>
      <c r="C130" s="31" t="s">
        <v>11</v>
      </c>
      <c r="D130" s="31" t="s">
        <v>51</v>
      </c>
      <c r="E130" s="31" t="s">
        <v>102</v>
      </c>
      <c r="F130" s="31" t="s">
        <v>31</v>
      </c>
      <c r="G130" s="32">
        <v>790000</v>
      </c>
      <c r="H130" s="32">
        <v>790000</v>
      </c>
      <c r="I130" s="153">
        <v>790000</v>
      </c>
      <c r="J130" s="154">
        <v>790000</v>
      </c>
      <c r="K130" s="146">
        <f t="shared" si="38"/>
        <v>0</v>
      </c>
      <c r="L130" s="146">
        <f t="shared" si="38"/>
        <v>0</v>
      </c>
    </row>
    <row r="131" spans="1:12" s="20" customFormat="1" ht="25.5">
      <c r="A131" s="29" t="s">
        <v>103</v>
      </c>
      <c r="B131" s="30" t="s">
        <v>70</v>
      </c>
      <c r="C131" s="31" t="s">
        <v>11</v>
      </c>
      <c r="D131" s="31" t="s">
        <v>51</v>
      </c>
      <c r="E131" s="31" t="s">
        <v>104</v>
      </c>
      <c r="F131" s="31" t="s">
        <v>9</v>
      </c>
      <c r="G131" s="32">
        <f t="shared" ref="G131:H135" si="53">G132</f>
        <v>100000</v>
      </c>
      <c r="H131" s="32">
        <f t="shared" si="53"/>
        <v>100000</v>
      </c>
      <c r="I131" s="153">
        <v>100000</v>
      </c>
      <c r="J131" s="154">
        <v>100000</v>
      </c>
      <c r="K131" s="146">
        <f t="shared" si="38"/>
        <v>0</v>
      </c>
      <c r="L131" s="146">
        <f t="shared" si="38"/>
        <v>0</v>
      </c>
    </row>
    <row r="132" spans="1:12" s="20" customFormat="1" ht="25.5">
      <c r="A132" s="29" t="s">
        <v>105</v>
      </c>
      <c r="B132" s="30" t="s">
        <v>70</v>
      </c>
      <c r="C132" s="31" t="s">
        <v>11</v>
      </c>
      <c r="D132" s="31" t="s">
        <v>51</v>
      </c>
      <c r="E132" s="31" t="s">
        <v>106</v>
      </c>
      <c r="F132" s="31" t="s">
        <v>9</v>
      </c>
      <c r="G132" s="32">
        <f t="shared" si="53"/>
        <v>100000</v>
      </c>
      <c r="H132" s="32">
        <f t="shared" si="53"/>
        <v>100000</v>
      </c>
      <c r="I132" s="153">
        <v>100000</v>
      </c>
      <c r="J132" s="154">
        <v>100000</v>
      </c>
      <c r="K132" s="146">
        <f t="shared" si="38"/>
        <v>0</v>
      </c>
      <c r="L132" s="146">
        <f t="shared" si="38"/>
        <v>0</v>
      </c>
    </row>
    <row r="133" spans="1:12" s="20" customFormat="1" ht="25.5">
      <c r="A133" s="29" t="s">
        <v>107</v>
      </c>
      <c r="B133" s="30" t="s">
        <v>70</v>
      </c>
      <c r="C133" s="31" t="s">
        <v>11</v>
      </c>
      <c r="D133" s="31" t="s">
        <v>51</v>
      </c>
      <c r="E133" s="31" t="s">
        <v>108</v>
      </c>
      <c r="F133" s="31" t="s">
        <v>9</v>
      </c>
      <c r="G133" s="32">
        <f t="shared" si="53"/>
        <v>100000</v>
      </c>
      <c r="H133" s="32">
        <f t="shared" si="53"/>
        <v>100000</v>
      </c>
      <c r="I133" s="153">
        <v>100000</v>
      </c>
      <c r="J133" s="154">
        <v>100000</v>
      </c>
      <c r="K133" s="146">
        <f t="shared" si="38"/>
        <v>0</v>
      </c>
      <c r="L133" s="146">
        <f t="shared" si="38"/>
        <v>0</v>
      </c>
    </row>
    <row r="134" spans="1:12" s="20" customFormat="1" ht="38.25">
      <c r="A134" s="29" t="s">
        <v>109</v>
      </c>
      <c r="B134" s="30" t="s">
        <v>70</v>
      </c>
      <c r="C134" s="31" t="s">
        <v>11</v>
      </c>
      <c r="D134" s="31" t="s">
        <v>51</v>
      </c>
      <c r="E134" s="31" t="s">
        <v>110</v>
      </c>
      <c r="F134" s="31" t="s">
        <v>9</v>
      </c>
      <c r="G134" s="32">
        <f t="shared" si="53"/>
        <v>100000</v>
      </c>
      <c r="H134" s="32">
        <f t="shared" si="53"/>
        <v>100000</v>
      </c>
      <c r="I134" s="153">
        <v>100000</v>
      </c>
      <c r="J134" s="154">
        <v>100000</v>
      </c>
      <c r="K134" s="146">
        <f t="shared" si="38"/>
        <v>0</v>
      </c>
      <c r="L134" s="146">
        <f t="shared" si="38"/>
        <v>0</v>
      </c>
    </row>
    <row r="135" spans="1:12" s="20" customFormat="1" ht="25.5">
      <c r="A135" s="29" t="s">
        <v>28</v>
      </c>
      <c r="B135" s="30" t="s">
        <v>70</v>
      </c>
      <c r="C135" s="31" t="s">
        <v>11</v>
      </c>
      <c r="D135" s="31" t="s">
        <v>51</v>
      </c>
      <c r="E135" s="31" t="s">
        <v>110</v>
      </c>
      <c r="F135" s="31" t="s">
        <v>29</v>
      </c>
      <c r="G135" s="32">
        <f t="shared" si="53"/>
        <v>100000</v>
      </c>
      <c r="H135" s="32">
        <f t="shared" si="53"/>
        <v>100000</v>
      </c>
      <c r="I135" s="153">
        <v>100000</v>
      </c>
      <c r="J135" s="154">
        <v>100000</v>
      </c>
      <c r="K135" s="146">
        <f t="shared" si="38"/>
        <v>0</v>
      </c>
      <c r="L135" s="146">
        <f t="shared" si="38"/>
        <v>0</v>
      </c>
    </row>
    <row r="136" spans="1:12" s="20" customFormat="1">
      <c r="A136" s="33" t="s">
        <v>30</v>
      </c>
      <c r="B136" s="30" t="s">
        <v>70</v>
      </c>
      <c r="C136" s="31" t="s">
        <v>11</v>
      </c>
      <c r="D136" s="31" t="s">
        <v>51</v>
      </c>
      <c r="E136" s="31" t="s">
        <v>110</v>
      </c>
      <c r="F136" s="31" t="s">
        <v>31</v>
      </c>
      <c r="G136" s="32">
        <v>100000</v>
      </c>
      <c r="H136" s="32">
        <v>100000</v>
      </c>
      <c r="I136" s="153">
        <v>100000</v>
      </c>
      <c r="J136" s="154">
        <v>100000</v>
      </c>
      <c r="K136" s="146">
        <f t="shared" si="38"/>
        <v>0</v>
      </c>
      <c r="L136" s="146">
        <f t="shared" si="38"/>
        <v>0</v>
      </c>
    </row>
    <row r="137" spans="1:12" s="20" customFormat="1" ht="38.25">
      <c r="A137" s="36" t="s">
        <v>111</v>
      </c>
      <c r="B137" s="30" t="s">
        <v>70</v>
      </c>
      <c r="C137" s="31" t="s">
        <v>11</v>
      </c>
      <c r="D137" s="31" t="s">
        <v>51</v>
      </c>
      <c r="E137" s="31" t="s">
        <v>112</v>
      </c>
      <c r="F137" s="31" t="s">
        <v>9</v>
      </c>
      <c r="G137" s="32">
        <f t="shared" ref="G137:H137" si="54">G138+G147</f>
        <v>89160160</v>
      </c>
      <c r="H137" s="32">
        <f t="shared" si="54"/>
        <v>89215770</v>
      </c>
      <c r="I137" s="153">
        <v>89160160</v>
      </c>
      <c r="J137" s="154">
        <v>89215770</v>
      </c>
      <c r="K137" s="146">
        <f t="shared" si="38"/>
        <v>0</v>
      </c>
      <c r="L137" s="146">
        <f t="shared" si="38"/>
        <v>0</v>
      </c>
    </row>
    <row r="138" spans="1:12" s="20" customFormat="1" ht="25.5">
      <c r="A138" s="36" t="s">
        <v>113</v>
      </c>
      <c r="B138" s="30" t="s">
        <v>70</v>
      </c>
      <c r="C138" s="31" t="s">
        <v>11</v>
      </c>
      <c r="D138" s="31" t="s">
        <v>51</v>
      </c>
      <c r="E138" s="31" t="s">
        <v>114</v>
      </c>
      <c r="F138" s="31" t="s">
        <v>9</v>
      </c>
      <c r="G138" s="32">
        <f t="shared" ref="G138:H138" si="55">G139+G143</f>
        <v>12873010</v>
      </c>
      <c r="H138" s="32">
        <f t="shared" si="55"/>
        <v>12873010</v>
      </c>
      <c r="I138" s="153">
        <v>12873010</v>
      </c>
      <c r="J138" s="154">
        <v>12873010</v>
      </c>
      <c r="K138" s="146">
        <f t="shared" si="38"/>
        <v>0</v>
      </c>
      <c r="L138" s="146">
        <f t="shared" si="38"/>
        <v>0</v>
      </c>
    </row>
    <row r="139" spans="1:12" s="20" customFormat="1" ht="38.25">
      <c r="A139" s="36" t="s">
        <v>115</v>
      </c>
      <c r="B139" s="30" t="s">
        <v>70</v>
      </c>
      <c r="C139" s="31" t="s">
        <v>11</v>
      </c>
      <c r="D139" s="31" t="s">
        <v>51</v>
      </c>
      <c r="E139" s="31" t="s">
        <v>116</v>
      </c>
      <c r="F139" s="31" t="s">
        <v>9</v>
      </c>
      <c r="G139" s="32">
        <f t="shared" ref="G139:H141" si="56">G140</f>
        <v>8450850</v>
      </c>
      <c r="H139" s="32">
        <f t="shared" si="56"/>
        <v>8450850</v>
      </c>
      <c r="I139" s="153">
        <v>8450850</v>
      </c>
      <c r="J139" s="154">
        <v>8450850</v>
      </c>
      <c r="K139" s="146">
        <f t="shared" si="38"/>
        <v>0</v>
      </c>
      <c r="L139" s="146">
        <f t="shared" si="38"/>
        <v>0</v>
      </c>
    </row>
    <row r="140" spans="1:12" s="20" customFormat="1" ht="25.5">
      <c r="A140" s="36" t="s">
        <v>117</v>
      </c>
      <c r="B140" s="30" t="s">
        <v>70</v>
      </c>
      <c r="C140" s="31" t="s">
        <v>11</v>
      </c>
      <c r="D140" s="31" t="s">
        <v>51</v>
      </c>
      <c r="E140" s="31" t="s">
        <v>118</v>
      </c>
      <c r="F140" s="31" t="s">
        <v>9</v>
      </c>
      <c r="G140" s="32">
        <f t="shared" si="56"/>
        <v>8450850</v>
      </c>
      <c r="H140" s="32">
        <f t="shared" si="56"/>
        <v>8450850</v>
      </c>
      <c r="I140" s="153">
        <v>8450850</v>
      </c>
      <c r="J140" s="154">
        <v>8450850</v>
      </c>
      <c r="K140" s="146">
        <f t="shared" si="38"/>
        <v>0</v>
      </c>
      <c r="L140" s="146">
        <f t="shared" si="38"/>
        <v>0</v>
      </c>
    </row>
    <row r="141" spans="1:12" s="20" customFormat="1" ht="25.5">
      <c r="A141" s="29" t="s">
        <v>28</v>
      </c>
      <c r="B141" s="30" t="s">
        <v>70</v>
      </c>
      <c r="C141" s="31" t="s">
        <v>11</v>
      </c>
      <c r="D141" s="31" t="s">
        <v>51</v>
      </c>
      <c r="E141" s="31" t="s">
        <v>118</v>
      </c>
      <c r="F141" s="31" t="s">
        <v>29</v>
      </c>
      <c r="G141" s="32">
        <f t="shared" si="56"/>
        <v>8450850</v>
      </c>
      <c r="H141" s="32">
        <f t="shared" si="56"/>
        <v>8450850</v>
      </c>
      <c r="I141" s="153">
        <v>8450850</v>
      </c>
      <c r="J141" s="154">
        <v>8450850</v>
      </c>
      <c r="K141" s="146">
        <f t="shared" si="38"/>
        <v>0</v>
      </c>
      <c r="L141" s="146">
        <f t="shared" si="38"/>
        <v>0</v>
      </c>
    </row>
    <row r="142" spans="1:12" s="20" customFormat="1">
      <c r="A142" s="33" t="s">
        <v>30</v>
      </c>
      <c r="B142" s="30" t="s">
        <v>70</v>
      </c>
      <c r="C142" s="31" t="s">
        <v>11</v>
      </c>
      <c r="D142" s="31" t="s">
        <v>51</v>
      </c>
      <c r="E142" s="31" t="s">
        <v>118</v>
      </c>
      <c r="F142" s="31" t="s">
        <v>31</v>
      </c>
      <c r="G142" s="32">
        <v>8450850</v>
      </c>
      <c r="H142" s="32">
        <v>8450850</v>
      </c>
      <c r="I142" s="153">
        <v>8450850</v>
      </c>
      <c r="J142" s="154">
        <v>8450850</v>
      </c>
      <c r="K142" s="146">
        <f t="shared" si="38"/>
        <v>0</v>
      </c>
      <c r="L142" s="146">
        <f t="shared" si="38"/>
        <v>0</v>
      </c>
    </row>
    <row r="143" spans="1:12" s="20" customFormat="1" ht="38.25">
      <c r="A143" s="36" t="s">
        <v>119</v>
      </c>
      <c r="B143" s="30" t="s">
        <v>70</v>
      </c>
      <c r="C143" s="31" t="s">
        <v>11</v>
      </c>
      <c r="D143" s="31" t="s">
        <v>51</v>
      </c>
      <c r="E143" s="31" t="s">
        <v>120</v>
      </c>
      <c r="F143" s="31" t="s">
        <v>9</v>
      </c>
      <c r="G143" s="32">
        <f t="shared" ref="G143:H145" si="57">G144</f>
        <v>4422160</v>
      </c>
      <c r="H143" s="32">
        <f t="shared" si="57"/>
        <v>4422160</v>
      </c>
      <c r="I143" s="153">
        <v>4422160</v>
      </c>
      <c r="J143" s="154">
        <v>4422160</v>
      </c>
      <c r="K143" s="146">
        <f t="shared" si="38"/>
        <v>0</v>
      </c>
      <c r="L143" s="146">
        <f t="shared" si="38"/>
        <v>0</v>
      </c>
    </row>
    <row r="144" spans="1:12" s="20" customFormat="1" ht="25.5">
      <c r="A144" s="36" t="s">
        <v>117</v>
      </c>
      <c r="B144" s="30" t="s">
        <v>70</v>
      </c>
      <c r="C144" s="31" t="s">
        <v>11</v>
      </c>
      <c r="D144" s="31" t="s">
        <v>51</v>
      </c>
      <c r="E144" s="31" t="s">
        <v>121</v>
      </c>
      <c r="F144" s="31" t="s">
        <v>9</v>
      </c>
      <c r="G144" s="32">
        <f t="shared" si="57"/>
        <v>4422160</v>
      </c>
      <c r="H144" s="32">
        <f t="shared" si="57"/>
        <v>4422160</v>
      </c>
      <c r="I144" s="153">
        <v>4422160</v>
      </c>
      <c r="J144" s="154">
        <v>4422160</v>
      </c>
      <c r="K144" s="146">
        <f t="shared" si="38"/>
        <v>0</v>
      </c>
      <c r="L144" s="146">
        <f t="shared" si="38"/>
        <v>0</v>
      </c>
    </row>
    <row r="145" spans="1:12" s="20" customFormat="1" ht="25.5">
      <c r="A145" s="29" t="s">
        <v>28</v>
      </c>
      <c r="B145" s="30" t="s">
        <v>70</v>
      </c>
      <c r="C145" s="31" t="s">
        <v>11</v>
      </c>
      <c r="D145" s="31" t="s">
        <v>51</v>
      </c>
      <c r="E145" s="31" t="s">
        <v>121</v>
      </c>
      <c r="F145" s="31" t="s">
        <v>29</v>
      </c>
      <c r="G145" s="32">
        <f t="shared" si="57"/>
        <v>4422160</v>
      </c>
      <c r="H145" s="32">
        <f t="shared" si="57"/>
        <v>4422160</v>
      </c>
      <c r="I145" s="153">
        <v>4422160</v>
      </c>
      <c r="J145" s="154">
        <v>4422160</v>
      </c>
      <c r="K145" s="146">
        <f t="shared" si="38"/>
        <v>0</v>
      </c>
      <c r="L145" s="146">
        <f t="shared" si="38"/>
        <v>0</v>
      </c>
    </row>
    <row r="146" spans="1:12" s="20" customFormat="1">
      <c r="A146" s="33" t="s">
        <v>30</v>
      </c>
      <c r="B146" s="30" t="s">
        <v>70</v>
      </c>
      <c r="C146" s="31" t="s">
        <v>11</v>
      </c>
      <c r="D146" s="31" t="s">
        <v>51</v>
      </c>
      <c r="E146" s="31" t="s">
        <v>121</v>
      </c>
      <c r="F146" s="31" t="s">
        <v>31</v>
      </c>
      <c r="G146" s="32">
        <v>4422160</v>
      </c>
      <c r="H146" s="32">
        <v>4422160</v>
      </c>
      <c r="I146" s="153">
        <v>4422160</v>
      </c>
      <c r="J146" s="154">
        <v>4422160</v>
      </c>
      <c r="K146" s="146">
        <f t="shared" si="38"/>
        <v>0</v>
      </c>
      <c r="L146" s="146">
        <f t="shared" si="38"/>
        <v>0</v>
      </c>
    </row>
    <row r="147" spans="1:12" s="20" customFormat="1" ht="38.25">
      <c r="A147" s="36" t="s">
        <v>122</v>
      </c>
      <c r="B147" s="30" t="s">
        <v>70</v>
      </c>
      <c r="C147" s="31" t="s">
        <v>11</v>
      </c>
      <c r="D147" s="31" t="s">
        <v>51</v>
      </c>
      <c r="E147" s="31" t="s">
        <v>123</v>
      </c>
      <c r="F147" s="31" t="s">
        <v>9</v>
      </c>
      <c r="G147" s="32">
        <f t="shared" ref="G147:H147" si="58">G148+G152+G160+G156</f>
        <v>76287150</v>
      </c>
      <c r="H147" s="32">
        <f t="shared" si="58"/>
        <v>76342760</v>
      </c>
      <c r="I147" s="153">
        <v>76287150</v>
      </c>
      <c r="J147" s="154">
        <v>76342760</v>
      </c>
      <c r="K147" s="146">
        <f t="shared" si="38"/>
        <v>0</v>
      </c>
      <c r="L147" s="146">
        <f t="shared" si="38"/>
        <v>0</v>
      </c>
    </row>
    <row r="148" spans="1:12" s="20" customFormat="1" ht="25.5">
      <c r="A148" s="36" t="s">
        <v>124</v>
      </c>
      <c r="B148" s="30" t="s">
        <v>70</v>
      </c>
      <c r="C148" s="31" t="s">
        <v>11</v>
      </c>
      <c r="D148" s="31" t="s">
        <v>51</v>
      </c>
      <c r="E148" s="31" t="s">
        <v>125</v>
      </c>
      <c r="F148" s="31" t="s">
        <v>9</v>
      </c>
      <c r="G148" s="32">
        <f t="shared" ref="G148:H150" si="59">G149</f>
        <v>450000</v>
      </c>
      <c r="H148" s="32">
        <f t="shared" si="59"/>
        <v>450000</v>
      </c>
      <c r="I148" s="153">
        <v>450000</v>
      </c>
      <c r="J148" s="154">
        <v>450000</v>
      </c>
      <c r="K148" s="146">
        <f t="shared" si="38"/>
        <v>0</v>
      </c>
      <c r="L148" s="146">
        <f t="shared" si="38"/>
        <v>0</v>
      </c>
    </row>
    <row r="149" spans="1:12" s="20" customFormat="1" ht="38.25">
      <c r="A149" s="36" t="s">
        <v>126</v>
      </c>
      <c r="B149" s="30" t="s">
        <v>70</v>
      </c>
      <c r="C149" s="31" t="s">
        <v>11</v>
      </c>
      <c r="D149" s="31" t="s">
        <v>51</v>
      </c>
      <c r="E149" s="31" t="s">
        <v>127</v>
      </c>
      <c r="F149" s="31" t="s">
        <v>9</v>
      </c>
      <c r="G149" s="32">
        <f t="shared" si="59"/>
        <v>450000</v>
      </c>
      <c r="H149" s="32">
        <f t="shared" si="59"/>
        <v>450000</v>
      </c>
      <c r="I149" s="153">
        <v>450000</v>
      </c>
      <c r="J149" s="154">
        <v>450000</v>
      </c>
      <c r="K149" s="146">
        <f t="shared" si="38"/>
        <v>0</v>
      </c>
      <c r="L149" s="146">
        <f t="shared" si="38"/>
        <v>0</v>
      </c>
    </row>
    <row r="150" spans="1:12" s="20" customFormat="1" ht="25.5">
      <c r="A150" s="29" t="s">
        <v>28</v>
      </c>
      <c r="B150" s="30" t="s">
        <v>70</v>
      </c>
      <c r="C150" s="31" t="s">
        <v>11</v>
      </c>
      <c r="D150" s="31" t="s">
        <v>51</v>
      </c>
      <c r="E150" s="31" t="s">
        <v>127</v>
      </c>
      <c r="F150" s="31" t="s">
        <v>29</v>
      </c>
      <c r="G150" s="32">
        <f t="shared" si="59"/>
        <v>450000</v>
      </c>
      <c r="H150" s="32">
        <f t="shared" si="59"/>
        <v>450000</v>
      </c>
      <c r="I150" s="153">
        <v>450000</v>
      </c>
      <c r="J150" s="154">
        <v>450000</v>
      </c>
      <c r="K150" s="146">
        <f t="shared" si="38"/>
        <v>0</v>
      </c>
      <c r="L150" s="146">
        <f t="shared" si="38"/>
        <v>0</v>
      </c>
    </row>
    <row r="151" spans="1:12" s="20" customFormat="1">
      <c r="A151" s="33" t="s">
        <v>30</v>
      </c>
      <c r="B151" s="30" t="s">
        <v>70</v>
      </c>
      <c r="C151" s="31" t="s">
        <v>11</v>
      </c>
      <c r="D151" s="31" t="s">
        <v>51</v>
      </c>
      <c r="E151" s="31" t="s">
        <v>127</v>
      </c>
      <c r="F151" s="31" t="s">
        <v>31</v>
      </c>
      <c r="G151" s="32">
        <v>450000</v>
      </c>
      <c r="H151" s="32">
        <v>450000</v>
      </c>
      <c r="I151" s="153">
        <v>450000</v>
      </c>
      <c r="J151" s="154">
        <v>450000</v>
      </c>
      <c r="K151" s="146">
        <f t="shared" si="38"/>
        <v>0</v>
      </c>
      <c r="L151" s="146">
        <f t="shared" si="38"/>
        <v>0</v>
      </c>
    </row>
    <row r="152" spans="1:12" s="20" customFormat="1" ht="51">
      <c r="A152" s="36" t="s">
        <v>128</v>
      </c>
      <c r="B152" s="30" t="s">
        <v>70</v>
      </c>
      <c r="C152" s="31" t="s">
        <v>11</v>
      </c>
      <c r="D152" s="31" t="s">
        <v>51</v>
      </c>
      <c r="E152" s="31" t="s">
        <v>129</v>
      </c>
      <c r="F152" s="31" t="s">
        <v>9</v>
      </c>
      <c r="G152" s="32">
        <f t="shared" ref="G152:H154" si="60">G153</f>
        <v>76500</v>
      </c>
      <c r="H152" s="32">
        <f t="shared" si="60"/>
        <v>76500</v>
      </c>
      <c r="I152" s="153">
        <v>76500</v>
      </c>
      <c r="J152" s="154">
        <v>76500</v>
      </c>
      <c r="K152" s="146">
        <f t="shared" si="38"/>
        <v>0</v>
      </c>
      <c r="L152" s="146">
        <f t="shared" si="38"/>
        <v>0</v>
      </c>
    </row>
    <row r="153" spans="1:12" s="20" customFormat="1" ht="38.25">
      <c r="A153" s="36" t="s">
        <v>126</v>
      </c>
      <c r="B153" s="30" t="s">
        <v>70</v>
      </c>
      <c r="C153" s="31" t="s">
        <v>11</v>
      </c>
      <c r="D153" s="31" t="s">
        <v>51</v>
      </c>
      <c r="E153" s="31" t="s">
        <v>130</v>
      </c>
      <c r="F153" s="31" t="s">
        <v>9</v>
      </c>
      <c r="G153" s="32">
        <f t="shared" si="60"/>
        <v>76500</v>
      </c>
      <c r="H153" s="32">
        <f t="shared" si="60"/>
        <v>76500</v>
      </c>
      <c r="I153" s="153">
        <v>76500</v>
      </c>
      <c r="J153" s="154">
        <v>76500</v>
      </c>
      <c r="K153" s="146">
        <f t="shared" si="38"/>
        <v>0</v>
      </c>
      <c r="L153" s="146">
        <f t="shared" si="38"/>
        <v>0</v>
      </c>
    </row>
    <row r="154" spans="1:12" s="20" customFormat="1" ht="25.5">
      <c r="A154" s="29" t="s">
        <v>28</v>
      </c>
      <c r="B154" s="30" t="s">
        <v>70</v>
      </c>
      <c r="C154" s="31" t="s">
        <v>11</v>
      </c>
      <c r="D154" s="31" t="s">
        <v>51</v>
      </c>
      <c r="E154" s="31" t="s">
        <v>130</v>
      </c>
      <c r="F154" s="31" t="s">
        <v>29</v>
      </c>
      <c r="G154" s="32">
        <f t="shared" si="60"/>
        <v>76500</v>
      </c>
      <c r="H154" s="32">
        <f t="shared" si="60"/>
        <v>76500</v>
      </c>
      <c r="I154" s="153">
        <v>76500</v>
      </c>
      <c r="J154" s="154">
        <v>76500</v>
      </c>
      <c r="K154" s="146">
        <f t="shared" si="38"/>
        <v>0</v>
      </c>
      <c r="L154" s="146">
        <f t="shared" si="38"/>
        <v>0</v>
      </c>
    </row>
    <row r="155" spans="1:12" s="20" customFormat="1">
      <c r="A155" s="33" t="s">
        <v>30</v>
      </c>
      <c r="B155" s="30" t="s">
        <v>70</v>
      </c>
      <c r="C155" s="31" t="s">
        <v>11</v>
      </c>
      <c r="D155" s="31" t="s">
        <v>51</v>
      </c>
      <c r="E155" s="31" t="s">
        <v>130</v>
      </c>
      <c r="F155" s="31" t="s">
        <v>31</v>
      </c>
      <c r="G155" s="32">
        <v>76500</v>
      </c>
      <c r="H155" s="32">
        <v>76500</v>
      </c>
      <c r="I155" s="153">
        <v>76500</v>
      </c>
      <c r="J155" s="154">
        <v>76500</v>
      </c>
      <c r="K155" s="146">
        <f t="shared" si="38"/>
        <v>0</v>
      </c>
      <c r="L155" s="146">
        <f t="shared" si="38"/>
        <v>0</v>
      </c>
    </row>
    <row r="156" spans="1:12" s="20" customFormat="1" ht="51">
      <c r="A156" s="36" t="s">
        <v>131</v>
      </c>
      <c r="B156" s="30" t="s">
        <v>70</v>
      </c>
      <c r="C156" s="31" t="s">
        <v>11</v>
      </c>
      <c r="D156" s="31" t="s">
        <v>51</v>
      </c>
      <c r="E156" s="31" t="s">
        <v>132</v>
      </c>
      <c r="F156" s="31" t="s">
        <v>9</v>
      </c>
      <c r="G156" s="32">
        <f t="shared" ref="G156:H158" si="61">G157</f>
        <v>76500</v>
      </c>
      <c r="H156" s="32">
        <f t="shared" si="61"/>
        <v>76500</v>
      </c>
      <c r="I156" s="153">
        <v>76500</v>
      </c>
      <c r="J156" s="154">
        <v>76500</v>
      </c>
      <c r="K156" s="146">
        <f t="shared" si="38"/>
        <v>0</v>
      </c>
      <c r="L156" s="146">
        <f t="shared" si="38"/>
        <v>0</v>
      </c>
    </row>
    <row r="157" spans="1:12" s="20" customFormat="1" ht="38.25">
      <c r="A157" s="36" t="s">
        <v>126</v>
      </c>
      <c r="B157" s="30" t="s">
        <v>70</v>
      </c>
      <c r="C157" s="31" t="s">
        <v>11</v>
      </c>
      <c r="D157" s="31" t="s">
        <v>51</v>
      </c>
      <c r="E157" s="31" t="s">
        <v>133</v>
      </c>
      <c r="F157" s="31" t="s">
        <v>9</v>
      </c>
      <c r="G157" s="32">
        <f t="shared" si="61"/>
        <v>76500</v>
      </c>
      <c r="H157" s="32">
        <f t="shared" si="61"/>
        <v>76500</v>
      </c>
      <c r="I157" s="153">
        <v>76500</v>
      </c>
      <c r="J157" s="154">
        <v>76500</v>
      </c>
      <c r="K157" s="146">
        <f t="shared" si="38"/>
        <v>0</v>
      </c>
      <c r="L157" s="146">
        <f t="shared" si="38"/>
        <v>0</v>
      </c>
    </row>
    <row r="158" spans="1:12" s="20" customFormat="1" ht="25.5">
      <c r="A158" s="29" t="s">
        <v>28</v>
      </c>
      <c r="B158" s="30" t="s">
        <v>70</v>
      </c>
      <c r="C158" s="31" t="s">
        <v>11</v>
      </c>
      <c r="D158" s="31" t="s">
        <v>51</v>
      </c>
      <c r="E158" s="31" t="s">
        <v>133</v>
      </c>
      <c r="F158" s="31" t="s">
        <v>29</v>
      </c>
      <c r="G158" s="32">
        <f t="shared" si="61"/>
        <v>76500</v>
      </c>
      <c r="H158" s="32">
        <f t="shared" si="61"/>
        <v>76500</v>
      </c>
      <c r="I158" s="153">
        <v>76500</v>
      </c>
      <c r="J158" s="154">
        <v>76500</v>
      </c>
      <c r="K158" s="146">
        <f t="shared" si="38"/>
        <v>0</v>
      </c>
      <c r="L158" s="146">
        <f t="shared" si="38"/>
        <v>0</v>
      </c>
    </row>
    <row r="159" spans="1:12" s="20" customFormat="1">
      <c r="A159" s="33" t="s">
        <v>30</v>
      </c>
      <c r="B159" s="30" t="s">
        <v>70</v>
      </c>
      <c r="C159" s="31" t="s">
        <v>11</v>
      </c>
      <c r="D159" s="31" t="s">
        <v>51</v>
      </c>
      <c r="E159" s="31" t="s">
        <v>133</v>
      </c>
      <c r="F159" s="31" t="s">
        <v>31</v>
      </c>
      <c r="G159" s="32">
        <v>76500</v>
      </c>
      <c r="H159" s="32">
        <v>76500</v>
      </c>
      <c r="I159" s="153">
        <v>76500</v>
      </c>
      <c r="J159" s="154">
        <v>76500</v>
      </c>
      <c r="K159" s="146">
        <f t="shared" si="38"/>
        <v>0</v>
      </c>
      <c r="L159" s="146">
        <f t="shared" si="38"/>
        <v>0</v>
      </c>
    </row>
    <row r="160" spans="1:12" s="20" customFormat="1" ht="38.25">
      <c r="A160" s="29" t="s">
        <v>134</v>
      </c>
      <c r="B160" s="30" t="s">
        <v>70</v>
      </c>
      <c r="C160" s="31" t="s">
        <v>11</v>
      </c>
      <c r="D160" s="31" t="s">
        <v>51</v>
      </c>
      <c r="E160" s="31" t="s">
        <v>135</v>
      </c>
      <c r="F160" s="31" t="s">
        <v>9</v>
      </c>
      <c r="G160" s="32">
        <f t="shared" ref="G160:H160" si="62">G161</f>
        <v>75684150</v>
      </c>
      <c r="H160" s="32">
        <f t="shared" si="62"/>
        <v>75739760</v>
      </c>
      <c r="I160" s="153">
        <v>75684150</v>
      </c>
      <c r="J160" s="154">
        <v>75739760</v>
      </c>
      <c r="K160" s="146">
        <f t="shared" ref="K160:L223" si="63">G160-I160</f>
        <v>0</v>
      </c>
      <c r="L160" s="146">
        <f t="shared" si="63"/>
        <v>0</v>
      </c>
    </row>
    <row r="161" spans="1:12" s="20" customFormat="1" ht="25.5">
      <c r="A161" s="29" t="s">
        <v>136</v>
      </c>
      <c r="B161" s="30" t="s">
        <v>70</v>
      </c>
      <c r="C161" s="31" t="s">
        <v>11</v>
      </c>
      <c r="D161" s="31" t="s">
        <v>51</v>
      </c>
      <c r="E161" s="31" t="s">
        <v>137</v>
      </c>
      <c r="F161" s="31" t="s">
        <v>9</v>
      </c>
      <c r="G161" s="32">
        <f t="shared" ref="G161:H161" si="64">G162+G166+G168</f>
        <v>75684150</v>
      </c>
      <c r="H161" s="32">
        <f t="shared" si="64"/>
        <v>75739760</v>
      </c>
      <c r="I161" s="153">
        <v>75684150</v>
      </c>
      <c r="J161" s="154">
        <v>75739760</v>
      </c>
      <c r="K161" s="146">
        <f t="shared" si="63"/>
        <v>0</v>
      </c>
      <c r="L161" s="146">
        <f t="shared" si="63"/>
        <v>0</v>
      </c>
    </row>
    <row r="162" spans="1:12" s="20" customFormat="1">
      <c r="A162" s="29" t="s">
        <v>138</v>
      </c>
      <c r="B162" s="30" t="s">
        <v>70</v>
      </c>
      <c r="C162" s="31" t="s">
        <v>11</v>
      </c>
      <c r="D162" s="31" t="s">
        <v>51</v>
      </c>
      <c r="E162" s="31" t="s">
        <v>137</v>
      </c>
      <c r="F162" s="31" t="s">
        <v>139</v>
      </c>
      <c r="G162" s="32">
        <f t="shared" ref="G162:H162" si="65">SUM(G163:G165)</f>
        <v>62427900</v>
      </c>
      <c r="H162" s="32">
        <f t="shared" si="65"/>
        <v>62427900</v>
      </c>
      <c r="I162" s="153">
        <v>62427900</v>
      </c>
      <c r="J162" s="154">
        <v>62427900</v>
      </c>
      <c r="K162" s="146">
        <f t="shared" si="63"/>
        <v>0</v>
      </c>
      <c r="L162" s="146">
        <f t="shared" si="63"/>
        <v>0</v>
      </c>
    </row>
    <row r="163" spans="1:12" s="34" customFormat="1">
      <c r="A163" s="33" t="s">
        <v>140</v>
      </c>
      <c r="B163" s="30" t="s">
        <v>70</v>
      </c>
      <c r="C163" s="31" t="s">
        <v>11</v>
      </c>
      <c r="D163" s="31" t="s">
        <v>51</v>
      </c>
      <c r="E163" s="31" t="s">
        <v>137</v>
      </c>
      <c r="F163" s="31" t="s">
        <v>141</v>
      </c>
      <c r="G163" s="32">
        <v>47934030</v>
      </c>
      <c r="H163" s="32">
        <v>47934030</v>
      </c>
      <c r="I163" s="155">
        <v>47934030</v>
      </c>
      <c r="J163" s="156">
        <v>47934030</v>
      </c>
      <c r="K163" s="146">
        <f t="shared" si="63"/>
        <v>0</v>
      </c>
      <c r="L163" s="146">
        <f t="shared" si="63"/>
        <v>0</v>
      </c>
    </row>
    <row r="164" spans="1:12" s="34" customFormat="1" ht="25.5">
      <c r="A164" s="29" t="s">
        <v>142</v>
      </c>
      <c r="B164" s="30" t="s">
        <v>70</v>
      </c>
      <c r="C164" s="31" t="s">
        <v>11</v>
      </c>
      <c r="D164" s="31" t="s">
        <v>51</v>
      </c>
      <c r="E164" s="31" t="s">
        <v>137</v>
      </c>
      <c r="F164" s="31" t="s">
        <v>143</v>
      </c>
      <c r="G164" s="32">
        <v>17800</v>
      </c>
      <c r="H164" s="32">
        <v>17800</v>
      </c>
      <c r="I164" s="155">
        <v>17800</v>
      </c>
      <c r="J164" s="156">
        <v>17800</v>
      </c>
      <c r="K164" s="146">
        <f t="shared" si="63"/>
        <v>0</v>
      </c>
      <c r="L164" s="146">
        <f t="shared" si="63"/>
        <v>0</v>
      </c>
    </row>
    <row r="165" spans="1:12" s="34" customFormat="1" ht="38.25">
      <c r="A165" s="33" t="s">
        <v>144</v>
      </c>
      <c r="B165" s="30" t="s">
        <v>70</v>
      </c>
      <c r="C165" s="31" t="s">
        <v>11</v>
      </c>
      <c r="D165" s="31" t="s">
        <v>51</v>
      </c>
      <c r="E165" s="31" t="s">
        <v>137</v>
      </c>
      <c r="F165" s="31" t="s">
        <v>145</v>
      </c>
      <c r="G165" s="32">
        <v>14476070</v>
      </c>
      <c r="H165" s="32">
        <v>14476070</v>
      </c>
      <c r="I165" s="155">
        <v>14476070</v>
      </c>
      <c r="J165" s="156">
        <v>14476070</v>
      </c>
      <c r="K165" s="146">
        <f t="shared" si="63"/>
        <v>0</v>
      </c>
      <c r="L165" s="146">
        <f t="shared" si="63"/>
        <v>0</v>
      </c>
    </row>
    <row r="166" spans="1:12" s="20" customFormat="1" ht="25.5">
      <c r="A166" s="29" t="s">
        <v>28</v>
      </c>
      <c r="B166" s="30" t="s">
        <v>70</v>
      </c>
      <c r="C166" s="31" t="s">
        <v>11</v>
      </c>
      <c r="D166" s="31" t="s">
        <v>51</v>
      </c>
      <c r="E166" s="31" t="s">
        <v>137</v>
      </c>
      <c r="F166" s="31" t="s">
        <v>29</v>
      </c>
      <c r="G166" s="32">
        <f t="shared" ref="G166:H166" si="66">G167</f>
        <v>11913500</v>
      </c>
      <c r="H166" s="32">
        <f t="shared" si="66"/>
        <v>11969110</v>
      </c>
      <c r="I166" s="153">
        <v>11913500</v>
      </c>
      <c r="J166" s="154">
        <v>11969110</v>
      </c>
      <c r="K166" s="146">
        <f t="shared" si="63"/>
        <v>0</v>
      </c>
      <c r="L166" s="146">
        <f t="shared" si="63"/>
        <v>0</v>
      </c>
    </row>
    <row r="167" spans="1:12" s="20" customFormat="1">
      <c r="A167" s="33" t="s">
        <v>30</v>
      </c>
      <c r="B167" s="30" t="s">
        <v>70</v>
      </c>
      <c r="C167" s="31" t="s">
        <v>11</v>
      </c>
      <c r="D167" s="31" t="s">
        <v>51</v>
      </c>
      <c r="E167" s="31" t="s">
        <v>137</v>
      </c>
      <c r="F167" s="31" t="s">
        <v>31</v>
      </c>
      <c r="G167" s="32">
        <v>11913500</v>
      </c>
      <c r="H167" s="32">
        <v>11969110</v>
      </c>
      <c r="I167" s="153">
        <v>11913500</v>
      </c>
      <c r="J167" s="154">
        <v>11969110</v>
      </c>
      <c r="K167" s="146">
        <f t="shared" si="63"/>
        <v>0</v>
      </c>
      <c r="L167" s="146">
        <f t="shared" si="63"/>
        <v>0</v>
      </c>
    </row>
    <row r="168" spans="1:12" s="20" customFormat="1">
      <c r="A168" s="29" t="s">
        <v>32</v>
      </c>
      <c r="B168" s="30" t="s">
        <v>70</v>
      </c>
      <c r="C168" s="31" t="s">
        <v>11</v>
      </c>
      <c r="D168" s="31" t="s">
        <v>51</v>
      </c>
      <c r="E168" s="31" t="s">
        <v>137</v>
      </c>
      <c r="F168" s="40">
        <v>850</v>
      </c>
      <c r="G168" s="32">
        <f t="shared" ref="G168:H168" si="67">SUM(G169:G171)</f>
        <v>1342750</v>
      </c>
      <c r="H168" s="32">
        <f t="shared" si="67"/>
        <v>1342750</v>
      </c>
      <c r="I168" s="153">
        <v>1342750</v>
      </c>
      <c r="J168" s="154">
        <v>1342750</v>
      </c>
      <c r="K168" s="146">
        <f t="shared" si="63"/>
        <v>0</v>
      </c>
      <c r="L168" s="146">
        <f t="shared" si="63"/>
        <v>0</v>
      </c>
    </row>
    <row r="169" spans="1:12" s="34" customFormat="1">
      <c r="A169" s="33" t="s">
        <v>34</v>
      </c>
      <c r="B169" s="30" t="s">
        <v>70</v>
      </c>
      <c r="C169" s="31" t="s">
        <v>11</v>
      </c>
      <c r="D169" s="31" t="s">
        <v>51</v>
      </c>
      <c r="E169" s="31" t="s">
        <v>137</v>
      </c>
      <c r="F169" s="40">
        <v>851</v>
      </c>
      <c r="G169" s="32">
        <v>1324830</v>
      </c>
      <c r="H169" s="32">
        <v>1324830</v>
      </c>
      <c r="I169" s="155">
        <v>1324830</v>
      </c>
      <c r="J169" s="156">
        <v>1324830</v>
      </c>
      <c r="K169" s="146">
        <f t="shared" si="63"/>
        <v>0</v>
      </c>
      <c r="L169" s="146">
        <f t="shared" si="63"/>
        <v>0</v>
      </c>
    </row>
    <row r="170" spans="1:12" s="34" customFormat="1">
      <c r="A170" s="33" t="s">
        <v>36</v>
      </c>
      <c r="B170" s="30" t="s">
        <v>70</v>
      </c>
      <c r="C170" s="31" t="s">
        <v>11</v>
      </c>
      <c r="D170" s="31" t="s">
        <v>51</v>
      </c>
      <c r="E170" s="31" t="s">
        <v>137</v>
      </c>
      <c r="F170" s="40">
        <v>852</v>
      </c>
      <c r="G170" s="32">
        <v>6850</v>
      </c>
      <c r="H170" s="32">
        <v>6850</v>
      </c>
      <c r="I170" s="155">
        <v>6850</v>
      </c>
      <c r="J170" s="156">
        <v>6850</v>
      </c>
      <c r="K170" s="146">
        <f t="shared" si="63"/>
        <v>0</v>
      </c>
      <c r="L170" s="146">
        <f t="shared" si="63"/>
        <v>0</v>
      </c>
    </row>
    <row r="171" spans="1:12" s="34" customFormat="1">
      <c r="A171" s="33" t="s">
        <v>83</v>
      </c>
      <c r="B171" s="30" t="s">
        <v>70</v>
      </c>
      <c r="C171" s="31" t="s">
        <v>11</v>
      </c>
      <c r="D171" s="31" t="s">
        <v>51</v>
      </c>
      <c r="E171" s="31" t="s">
        <v>137</v>
      </c>
      <c r="F171" s="40">
        <v>853</v>
      </c>
      <c r="G171" s="32">
        <v>11070</v>
      </c>
      <c r="H171" s="32">
        <v>11070</v>
      </c>
      <c r="I171" s="155">
        <v>11070</v>
      </c>
      <c r="J171" s="156">
        <v>11070</v>
      </c>
      <c r="K171" s="146">
        <f t="shared" si="63"/>
        <v>0</v>
      </c>
      <c r="L171" s="146">
        <f t="shared" si="63"/>
        <v>0</v>
      </c>
    </row>
    <row r="172" spans="1:12" s="20" customFormat="1" ht="38.25">
      <c r="A172" s="33" t="s">
        <v>146</v>
      </c>
      <c r="B172" s="37">
        <v>601</v>
      </c>
      <c r="C172" s="37" t="s">
        <v>11</v>
      </c>
      <c r="D172" s="37">
        <v>13</v>
      </c>
      <c r="E172" s="37" t="s">
        <v>147</v>
      </c>
      <c r="F172" s="37" t="s">
        <v>9</v>
      </c>
      <c r="G172" s="41">
        <f t="shared" ref="G172:H172" si="68">G173+G186+G199</f>
        <v>1250870</v>
      </c>
      <c r="H172" s="41">
        <f t="shared" si="68"/>
        <v>1250870</v>
      </c>
      <c r="I172" s="161">
        <v>1250870</v>
      </c>
      <c r="J172" s="162">
        <v>1250870</v>
      </c>
      <c r="K172" s="146">
        <f t="shared" si="63"/>
        <v>0</v>
      </c>
      <c r="L172" s="146">
        <f t="shared" si="63"/>
        <v>0</v>
      </c>
    </row>
    <row r="173" spans="1:12" s="20" customFormat="1" ht="38.25">
      <c r="A173" s="29" t="s">
        <v>148</v>
      </c>
      <c r="B173" s="37">
        <v>601</v>
      </c>
      <c r="C173" s="37" t="s">
        <v>11</v>
      </c>
      <c r="D173" s="37">
        <v>13</v>
      </c>
      <c r="E173" s="37" t="s">
        <v>149</v>
      </c>
      <c r="F173" s="37" t="s">
        <v>9</v>
      </c>
      <c r="G173" s="41">
        <f t="shared" ref="G173:H173" si="69">G174+G178+G182</f>
        <v>336600</v>
      </c>
      <c r="H173" s="41">
        <f t="shared" si="69"/>
        <v>336600</v>
      </c>
      <c r="I173" s="161">
        <v>336600</v>
      </c>
      <c r="J173" s="162">
        <v>336600</v>
      </c>
      <c r="K173" s="146">
        <f t="shared" si="63"/>
        <v>0</v>
      </c>
      <c r="L173" s="146">
        <f t="shared" si="63"/>
        <v>0</v>
      </c>
    </row>
    <row r="174" spans="1:12" s="20" customFormat="1" ht="51">
      <c r="A174" s="29" t="s">
        <v>150</v>
      </c>
      <c r="B174" s="30">
        <v>601</v>
      </c>
      <c r="C174" s="30" t="s">
        <v>11</v>
      </c>
      <c r="D174" s="30">
        <v>13</v>
      </c>
      <c r="E174" s="30" t="s">
        <v>151</v>
      </c>
      <c r="F174" s="30" t="s">
        <v>9</v>
      </c>
      <c r="G174" s="41">
        <f t="shared" ref="G174:H174" si="70">G175</f>
        <v>100000</v>
      </c>
      <c r="H174" s="41">
        <f t="shared" si="70"/>
        <v>100000</v>
      </c>
      <c r="I174" s="161">
        <v>100000</v>
      </c>
      <c r="J174" s="162">
        <v>100000</v>
      </c>
      <c r="K174" s="146">
        <f t="shared" si="63"/>
        <v>0</v>
      </c>
      <c r="L174" s="146">
        <f t="shared" si="63"/>
        <v>0</v>
      </c>
    </row>
    <row r="175" spans="1:12" s="20" customFormat="1" ht="25.5">
      <c r="A175" s="36" t="s">
        <v>152</v>
      </c>
      <c r="B175" s="30">
        <v>601</v>
      </c>
      <c r="C175" s="30" t="s">
        <v>11</v>
      </c>
      <c r="D175" s="30">
        <v>13</v>
      </c>
      <c r="E175" s="30" t="s">
        <v>153</v>
      </c>
      <c r="F175" s="30" t="s">
        <v>9</v>
      </c>
      <c r="G175" s="41">
        <f t="shared" ref="G175:H175" si="71">SUM(G176:G176)</f>
        <v>100000</v>
      </c>
      <c r="H175" s="41">
        <f t="shared" si="71"/>
        <v>100000</v>
      </c>
      <c r="I175" s="161">
        <v>100000</v>
      </c>
      <c r="J175" s="162">
        <v>100000</v>
      </c>
      <c r="K175" s="146">
        <f t="shared" si="63"/>
        <v>0</v>
      </c>
      <c r="L175" s="146">
        <f t="shared" si="63"/>
        <v>0</v>
      </c>
    </row>
    <row r="176" spans="1:12" s="20" customFormat="1" ht="25.5">
      <c r="A176" s="42" t="s">
        <v>28</v>
      </c>
      <c r="B176" s="30">
        <v>601</v>
      </c>
      <c r="C176" s="30" t="s">
        <v>11</v>
      </c>
      <c r="D176" s="30">
        <v>13</v>
      </c>
      <c r="E176" s="30" t="s">
        <v>153</v>
      </c>
      <c r="F176" s="30" t="s">
        <v>29</v>
      </c>
      <c r="G176" s="32">
        <f t="shared" ref="G176:H176" si="72">G177</f>
        <v>100000</v>
      </c>
      <c r="H176" s="32">
        <f t="shared" si="72"/>
        <v>100000</v>
      </c>
      <c r="I176" s="153">
        <v>100000</v>
      </c>
      <c r="J176" s="154">
        <v>100000</v>
      </c>
      <c r="K176" s="146">
        <f t="shared" si="63"/>
        <v>0</v>
      </c>
      <c r="L176" s="146">
        <f t="shared" si="63"/>
        <v>0</v>
      </c>
    </row>
    <row r="177" spans="1:12" s="20" customFormat="1">
      <c r="A177" s="33" t="s">
        <v>30</v>
      </c>
      <c r="B177" s="30">
        <v>601</v>
      </c>
      <c r="C177" s="30" t="s">
        <v>11</v>
      </c>
      <c r="D177" s="30">
        <v>13</v>
      </c>
      <c r="E177" s="30" t="s">
        <v>153</v>
      </c>
      <c r="F177" s="30" t="s">
        <v>31</v>
      </c>
      <c r="G177" s="32">
        <v>100000</v>
      </c>
      <c r="H177" s="32">
        <v>100000</v>
      </c>
      <c r="I177" s="153">
        <v>100000</v>
      </c>
      <c r="J177" s="154">
        <v>100000</v>
      </c>
      <c r="K177" s="146">
        <f t="shared" si="63"/>
        <v>0</v>
      </c>
      <c r="L177" s="146">
        <f t="shared" si="63"/>
        <v>0</v>
      </c>
    </row>
    <row r="178" spans="1:12" s="20" customFormat="1" ht="38.25">
      <c r="A178" s="29" t="s">
        <v>154</v>
      </c>
      <c r="B178" s="37">
        <v>601</v>
      </c>
      <c r="C178" s="37" t="s">
        <v>11</v>
      </c>
      <c r="D178" s="37">
        <v>13</v>
      </c>
      <c r="E178" s="37" t="s">
        <v>155</v>
      </c>
      <c r="F178" s="37" t="s">
        <v>9</v>
      </c>
      <c r="G178" s="41">
        <f t="shared" ref="G178:H178" si="73">G179</f>
        <v>185300</v>
      </c>
      <c r="H178" s="41">
        <f t="shared" si="73"/>
        <v>185300</v>
      </c>
      <c r="I178" s="153">
        <v>185300</v>
      </c>
      <c r="J178" s="154">
        <v>185300</v>
      </c>
      <c r="K178" s="146">
        <f t="shared" si="63"/>
        <v>0</v>
      </c>
      <c r="L178" s="146">
        <f t="shared" si="63"/>
        <v>0</v>
      </c>
    </row>
    <row r="179" spans="1:12" s="20" customFormat="1" ht="25.5">
      <c r="A179" s="36" t="s">
        <v>152</v>
      </c>
      <c r="B179" s="37">
        <v>601</v>
      </c>
      <c r="C179" s="37" t="s">
        <v>11</v>
      </c>
      <c r="D179" s="37">
        <v>13</v>
      </c>
      <c r="E179" s="37" t="s">
        <v>156</v>
      </c>
      <c r="F179" s="37" t="s">
        <v>9</v>
      </c>
      <c r="G179" s="41">
        <f t="shared" ref="G179:H179" si="74">SUM(G180:G180)</f>
        <v>185300</v>
      </c>
      <c r="H179" s="41">
        <f t="shared" si="74"/>
        <v>185300</v>
      </c>
      <c r="I179" s="153">
        <v>185300</v>
      </c>
      <c r="J179" s="154">
        <v>185300</v>
      </c>
      <c r="K179" s="146">
        <f t="shared" si="63"/>
        <v>0</v>
      </c>
      <c r="L179" s="146">
        <f t="shared" si="63"/>
        <v>0</v>
      </c>
    </row>
    <row r="180" spans="1:12" s="20" customFormat="1" ht="25.5">
      <c r="A180" s="42" t="s">
        <v>28</v>
      </c>
      <c r="B180" s="37">
        <v>601</v>
      </c>
      <c r="C180" s="37" t="s">
        <v>11</v>
      </c>
      <c r="D180" s="37">
        <v>13</v>
      </c>
      <c r="E180" s="37" t="s">
        <v>156</v>
      </c>
      <c r="F180" s="37" t="s">
        <v>29</v>
      </c>
      <c r="G180" s="32">
        <f t="shared" ref="G180:H180" si="75">G181</f>
        <v>185300</v>
      </c>
      <c r="H180" s="32">
        <f t="shared" si="75"/>
        <v>185300</v>
      </c>
      <c r="I180" s="153">
        <v>185300</v>
      </c>
      <c r="J180" s="154">
        <v>185300</v>
      </c>
      <c r="K180" s="146">
        <f t="shared" si="63"/>
        <v>0</v>
      </c>
      <c r="L180" s="146">
        <f t="shared" si="63"/>
        <v>0</v>
      </c>
    </row>
    <row r="181" spans="1:12" s="20" customFormat="1">
      <c r="A181" s="33" t="s">
        <v>30</v>
      </c>
      <c r="B181" s="37">
        <v>601</v>
      </c>
      <c r="C181" s="37" t="s">
        <v>11</v>
      </c>
      <c r="D181" s="37">
        <v>13</v>
      </c>
      <c r="E181" s="37" t="s">
        <v>156</v>
      </c>
      <c r="F181" s="37" t="s">
        <v>31</v>
      </c>
      <c r="G181" s="32">
        <v>185300</v>
      </c>
      <c r="H181" s="32">
        <v>185300</v>
      </c>
      <c r="I181" s="153">
        <v>185300</v>
      </c>
      <c r="J181" s="154">
        <v>185300</v>
      </c>
      <c r="K181" s="146">
        <f t="shared" si="63"/>
        <v>0</v>
      </c>
      <c r="L181" s="146">
        <f t="shared" si="63"/>
        <v>0</v>
      </c>
    </row>
    <row r="182" spans="1:12" s="20" customFormat="1" ht="25.5">
      <c r="A182" s="29" t="s">
        <v>157</v>
      </c>
      <c r="B182" s="37">
        <v>601</v>
      </c>
      <c r="C182" s="37" t="s">
        <v>11</v>
      </c>
      <c r="D182" s="37">
        <v>13</v>
      </c>
      <c r="E182" s="37" t="s">
        <v>158</v>
      </c>
      <c r="F182" s="37" t="s">
        <v>9</v>
      </c>
      <c r="G182" s="41">
        <f t="shared" ref="G182:H182" si="76">G183</f>
        <v>51300</v>
      </c>
      <c r="H182" s="41">
        <f t="shared" si="76"/>
        <v>51300</v>
      </c>
      <c r="I182" s="153">
        <v>51300</v>
      </c>
      <c r="J182" s="154">
        <v>51300</v>
      </c>
      <c r="K182" s="146">
        <f t="shared" si="63"/>
        <v>0</v>
      </c>
      <c r="L182" s="146">
        <f t="shared" si="63"/>
        <v>0</v>
      </c>
    </row>
    <row r="183" spans="1:12" s="20" customFormat="1" ht="25.5">
      <c r="A183" s="36" t="s">
        <v>152</v>
      </c>
      <c r="B183" s="37">
        <v>601</v>
      </c>
      <c r="C183" s="37" t="s">
        <v>11</v>
      </c>
      <c r="D183" s="37">
        <v>13</v>
      </c>
      <c r="E183" s="37" t="s">
        <v>159</v>
      </c>
      <c r="F183" s="37" t="s">
        <v>9</v>
      </c>
      <c r="G183" s="41">
        <f t="shared" ref="G183:H183" si="77">SUM(G184:G184)</f>
        <v>51300</v>
      </c>
      <c r="H183" s="41">
        <f t="shared" si="77"/>
        <v>51300</v>
      </c>
      <c r="I183" s="153">
        <v>51300</v>
      </c>
      <c r="J183" s="154">
        <v>51300</v>
      </c>
      <c r="K183" s="146">
        <f t="shared" si="63"/>
        <v>0</v>
      </c>
      <c r="L183" s="146">
        <f t="shared" si="63"/>
        <v>0</v>
      </c>
    </row>
    <row r="184" spans="1:12" s="20" customFormat="1" ht="25.5">
      <c r="A184" s="42" t="s">
        <v>28</v>
      </c>
      <c r="B184" s="37">
        <v>601</v>
      </c>
      <c r="C184" s="37" t="s">
        <v>11</v>
      </c>
      <c r="D184" s="37">
        <v>13</v>
      </c>
      <c r="E184" s="37" t="s">
        <v>159</v>
      </c>
      <c r="F184" s="37" t="s">
        <v>29</v>
      </c>
      <c r="G184" s="32">
        <f t="shared" ref="G184:H184" si="78">G185</f>
        <v>51300</v>
      </c>
      <c r="H184" s="32">
        <f t="shared" si="78"/>
        <v>51300</v>
      </c>
      <c r="I184" s="153">
        <v>51300</v>
      </c>
      <c r="J184" s="154">
        <v>51300</v>
      </c>
      <c r="K184" s="146">
        <f t="shared" si="63"/>
        <v>0</v>
      </c>
      <c r="L184" s="146">
        <f t="shared" si="63"/>
        <v>0</v>
      </c>
    </row>
    <row r="185" spans="1:12" s="20" customFormat="1">
      <c r="A185" s="33" t="s">
        <v>30</v>
      </c>
      <c r="B185" s="37">
        <v>601</v>
      </c>
      <c r="C185" s="37" t="s">
        <v>11</v>
      </c>
      <c r="D185" s="37">
        <v>13</v>
      </c>
      <c r="E185" s="37" t="s">
        <v>159</v>
      </c>
      <c r="F185" s="37" t="s">
        <v>31</v>
      </c>
      <c r="G185" s="32">
        <v>51300</v>
      </c>
      <c r="H185" s="32">
        <v>51300</v>
      </c>
      <c r="I185" s="153">
        <v>51300</v>
      </c>
      <c r="J185" s="154">
        <v>51300</v>
      </c>
      <c r="K185" s="146">
        <f t="shared" si="63"/>
        <v>0</v>
      </c>
      <c r="L185" s="146">
        <f t="shared" si="63"/>
        <v>0</v>
      </c>
    </row>
    <row r="186" spans="1:12" s="20" customFormat="1">
      <c r="A186" s="33" t="s">
        <v>160</v>
      </c>
      <c r="B186" s="43">
        <v>601</v>
      </c>
      <c r="C186" s="37" t="s">
        <v>11</v>
      </c>
      <c r="D186" s="37">
        <v>13</v>
      </c>
      <c r="E186" s="37" t="s">
        <v>161</v>
      </c>
      <c r="F186" s="37" t="s">
        <v>9</v>
      </c>
      <c r="G186" s="41">
        <f t="shared" ref="G186:H186" si="79">G191+G195+G187</f>
        <v>414270</v>
      </c>
      <c r="H186" s="41">
        <f t="shared" si="79"/>
        <v>414270</v>
      </c>
      <c r="I186" s="161">
        <v>414270</v>
      </c>
      <c r="J186" s="162">
        <v>414270</v>
      </c>
      <c r="K186" s="146">
        <f t="shared" si="63"/>
        <v>0</v>
      </c>
      <c r="L186" s="146">
        <f t="shared" si="63"/>
        <v>0</v>
      </c>
    </row>
    <row r="187" spans="1:12" s="20" customFormat="1" ht="38.25">
      <c r="A187" s="36" t="s">
        <v>162</v>
      </c>
      <c r="B187" s="40">
        <v>601</v>
      </c>
      <c r="C187" s="30" t="s">
        <v>11</v>
      </c>
      <c r="D187" s="30">
        <v>13</v>
      </c>
      <c r="E187" s="30" t="s">
        <v>163</v>
      </c>
      <c r="F187" s="30" t="s">
        <v>9</v>
      </c>
      <c r="G187" s="41">
        <f t="shared" ref="G187:H189" si="80">G188</f>
        <v>74970</v>
      </c>
      <c r="H187" s="41">
        <f t="shared" si="80"/>
        <v>74970</v>
      </c>
      <c r="I187" s="161">
        <v>74970</v>
      </c>
      <c r="J187" s="162">
        <v>74970</v>
      </c>
      <c r="K187" s="146">
        <f t="shared" si="63"/>
        <v>0</v>
      </c>
      <c r="L187" s="146">
        <f t="shared" si="63"/>
        <v>0</v>
      </c>
    </row>
    <row r="188" spans="1:12" s="20" customFormat="1" ht="51">
      <c r="A188" s="36" t="s">
        <v>164</v>
      </c>
      <c r="B188" s="40">
        <v>601</v>
      </c>
      <c r="C188" s="30" t="s">
        <v>11</v>
      </c>
      <c r="D188" s="30">
        <v>13</v>
      </c>
      <c r="E188" s="30" t="s">
        <v>165</v>
      </c>
      <c r="F188" s="30" t="s">
        <v>9</v>
      </c>
      <c r="G188" s="32">
        <f t="shared" si="80"/>
        <v>74970</v>
      </c>
      <c r="H188" s="32">
        <f t="shared" si="80"/>
        <v>74970</v>
      </c>
      <c r="I188" s="153">
        <v>74970</v>
      </c>
      <c r="J188" s="154">
        <v>74970</v>
      </c>
      <c r="K188" s="146">
        <f t="shared" si="63"/>
        <v>0</v>
      </c>
      <c r="L188" s="146">
        <f t="shared" si="63"/>
        <v>0</v>
      </c>
    </row>
    <row r="189" spans="1:12" s="20" customFormat="1" ht="25.5">
      <c r="A189" s="29" t="s">
        <v>28</v>
      </c>
      <c r="B189" s="40">
        <v>601</v>
      </c>
      <c r="C189" s="30" t="s">
        <v>11</v>
      </c>
      <c r="D189" s="30">
        <v>13</v>
      </c>
      <c r="E189" s="30" t="s">
        <v>165</v>
      </c>
      <c r="F189" s="30" t="s">
        <v>29</v>
      </c>
      <c r="G189" s="32">
        <f t="shared" si="80"/>
        <v>74970</v>
      </c>
      <c r="H189" s="32">
        <f t="shared" si="80"/>
        <v>74970</v>
      </c>
      <c r="I189" s="153">
        <v>74970</v>
      </c>
      <c r="J189" s="154">
        <v>74970</v>
      </c>
      <c r="K189" s="146">
        <f t="shared" si="63"/>
        <v>0</v>
      </c>
      <c r="L189" s="146">
        <f t="shared" si="63"/>
        <v>0</v>
      </c>
    </row>
    <row r="190" spans="1:12" s="20" customFormat="1">
      <c r="A190" s="33" t="s">
        <v>30</v>
      </c>
      <c r="B190" s="40">
        <v>601</v>
      </c>
      <c r="C190" s="30" t="s">
        <v>11</v>
      </c>
      <c r="D190" s="30">
        <v>13</v>
      </c>
      <c r="E190" s="30" t="s">
        <v>165</v>
      </c>
      <c r="F190" s="30" t="s">
        <v>31</v>
      </c>
      <c r="G190" s="32">
        <v>74970</v>
      </c>
      <c r="H190" s="32">
        <v>74970</v>
      </c>
      <c r="I190" s="153">
        <v>74970</v>
      </c>
      <c r="J190" s="154">
        <v>74970</v>
      </c>
      <c r="K190" s="146">
        <f t="shared" si="63"/>
        <v>0</v>
      </c>
      <c r="L190" s="146">
        <f t="shared" si="63"/>
        <v>0</v>
      </c>
    </row>
    <row r="191" spans="1:12" s="20" customFormat="1" ht="38.25">
      <c r="A191" s="36" t="s">
        <v>166</v>
      </c>
      <c r="B191" s="40">
        <v>601</v>
      </c>
      <c r="C191" s="30" t="s">
        <v>11</v>
      </c>
      <c r="D191" s="30">
        <v>13</v>
      </c>
      <c r="E191" s="30" t="s">
        <v>167</v>
      </c>
      <c r="F191" s="31" t="s">
        <v>9</v>
      </c>
      <c r="G191" s="32">
        <f t="shared" ref="G191:H193" si="81">G192</f>
        <v>76500</v>
      </c>
      <c r="H191" s="32">
        <f t="shared" si="81"/>
        <v>76500</v>
      </c>
      <c r="I191" s="153">
        <v>76500</v>
      </c>
      <c r="J191" s="154">
        <v>76500</v>
      </c>
      <c r="K191" s="146">
        <f t="shared" si="63"/>
        <v>0</v>
      </c>
      <c r="L191" s="146">
        <f t="shared" si="63"/>
        <v>0</v>
      </c>
    </row>
    <row r="192" spans="1:12" s="20" customFormat="1" ht="51">
      <c r="A192" s="36" t="s">
        <v>164</v>
      </c>
      <c r="B192" s="40">
        <v>601</v>
      </c>
      <c r="C192" s="30" t="s">
        <v>11</v>
      </c>
      <c r="D192" s="30">
        <v>13</v>
      </c>
      <c r="E192" s="30" t="s">
        <v>168</v>
      </c>
      <c r="F192" s="31" t="s">
        <v>9</v>
      </c>
      <c r="G192" s="32">
        <f t="shared" si="81"/>
        <v>76500</v>
      </c>
      <c r="H192" s="32">
        <f t="shared" si="81"/>
        <v>76500</v>
      </c>
      <c r="I192" s="153">
        <v>76500</v>
      </c>
      <c r="J192" s="154">
        <v>76500</v>
      </c>
      <c r="K192" s="146">
        <f t="shared" si="63"/>
        <v>0</v>
      </c>
      <c r="L192" s="146">
        <f t="shared" si="63"/>
        <v>0</v>
      </c>
    </row>
    <row r="193" spans="1:12" s="20" customFormat="1" ht="25.5">
      <c r="A193" s="29" t="s">
        <v>28</v>
      </c>
      <c r="B193" s="40">
        <v>601</v>
      </c>
      <c r="C193" s="30" t="s">
        <v>11</v>
      </c>
      <c r="D193" s="30">
        <v>13</v>
      </c>
      <c r="E193" s="30" t="s">
        <v>168</v>
      </c>
      <c r="F193" s="31" t="s">
        <v>29</v>
      </c>
      <c r="G193" s="32">
        <f t="shared" si="81"/>
        <v>76500</v>
      </c>
      <c r="H193" s="32">
        <f t="shared" si="81"/>
        <v>76500</v>
      </c>
      <c r="I193" s="153">
        <v>76500</v>
      </c>
      <c r="J193" s="154">
        <v>76500</v>
      </c>
      <c r="K193" s="146">
        <f t="shared" si="63"/>
        <v>0</v>
      </c>
      <c r="L193" s="146">
        <f t="shared" si="63"/>
        <v>0</v>
      </c>
    </row>
    <row r="194" spans="1:12" s="20" customFormat="1">
      <c r="A194" s="33" t="s">
        <v>30</v>
      </c>
      <c r="B194" s="40">
        <v>601</v>
      </c>
      <c r="C194" s="30" t="s">
        <v>11</v>
      </c>
      <c r="D194" s="30">
        <v>13</v>
      </c>
      <c r="E194" s="30" t="s">
        <v>168</v>
      </c>
      <c r="F194" s="31" t="s">
        <v>31</v>
      </c>
      <c r="G194" s="32">
        <v>76500</v>
      </c>
      <c r="H194" s="32">
        <v>76500</v>
      </c>
      <c r="I194" s="153">
        <v>76500</v>
      </c>
      <c r="J194" s="154">
        <v>76500</v>
      </c>
      <c r="K194" s="146">
        <f t="shared" si="63"/>
        <v>0</v>
      </c>
      <c r="L194" s="146">
        <f t="shared" si="63"/>
        <v>0</v>
      </c>
    </row>
    <row r="195" spans="1:12" s="20" customFormat="1" ht="25.5">
      <c r="A195" s="36" t="s">
        <v>169</v>
      </c>
      <c r="B195" s="40">
        <v>601</v>
      </c>
      <c r="C195" s="30" t="s">
        <v>11</v>
      </c>
      <c r="D195" s="30">
        <v>13</v>
      </c>
      <c r="E195" s="30" t="s">
        <v>170</v>
      </c>
      <c r="F195" s="31" t="s">
        <v>9</v>
      </c>
      <c r="G195" s="32">
        <f t="shared" ref="G195:H197" si="82">G196</f>
        <v>262800</v>
      </c>
      <c r="H195" s="32">
        <f t="shared" si="82"/>
        <v>262800</v>
      </c>
      <c r="I195" s="153">
        <v>262800</v>
      </c>
      <c r="J195" s="154">
        <v>262800</v>
      </c>
      <c r="K195" s="146">
        <f t="shared" si="63"/>
        <v>0</v>
      </c>
      <c r="L195" s="146">
        <f t="shared" si="63"/>
        <v>0</v>
      </c>
    </row>
    <row r="196" spans="1:12" s="20" customFormat="1" ht="51">
      <c r="A196" s="36" t="s">
        <v>164</v>
      </c>
      <c r="B196" s="40">
        <v>601</v>
      </c>
      <c r="C196" s="30" t="s">
        <v>11</v>
      </c>
      <c r="D196" s="30">
        <v>13</v>
      </c>
      <c r="E196" s="30" t="s">
        <v>171</v>
      </c>
      <c r="F196" s="31" t="s">
        <v>9</v>
      </c>
      <c r="G196" s="32">
        <f t="shared" si="82"/>
        <v>262800</v>
      </c>
      <c r="H196" s="32">
        <f t="shared" si="82"/>
        <v>262800</v>
      </c>
      <c r="I196" s="153">
        <v>262800</v>
      </c>
      <c r="J196" s="154">
        <v>262800</v>
      </c>
      <c r="K196" s="146">
        <f t="shared" si="63"/>
        <v>0</v>
      </c>
      <c r="L196" s="146">
        <f t="shared" si="63"/>
        <v>0</v>
      </c>
    </row>
    <row r="197" spans="1:12" s="20" customFormat="1" ht="25.5">
      <c r="A197" s="29" t="s">
        <v>28</v>
      </c>
      <c r="B197" s="40">
        <v>601</v>
      </c>
      <c r="C197" s="30" t="s">
        <v>11</v>
      </c>
      <c r="D197" s="30">
        <v>13</v>
      </c>
      <c r="E197" s="30" t="s">
        <v>171</v>
      </c>
      <c r="F197" s="31" t="s">
        <v>29</v>
      </c>
      <c r="G197" s="32">
        <f t="shared" si="82"/>
        <v>262800</v>
      </c>
      <c r="H197" s="32">
        <f t="shared" si="82"/>
        <v>262800</v>
      </c>
      <c r="I197" s="153">
        <v>262800</v>
      </c>
      <c r="J197" s="154">
        <v>262800</v>
      </c>
      <c r="K197" s="146">
        <f t="shared" si="63"/>
        <v>0</v>
      </c>
      <c r="L197" s="146">
        <f t="shared" si="63"/>
        <v>0</v>
      </c>
    </row>
    <row r="198" spans="1:12" s="20" customFormat="1">
      <c r="A198" s="33" t="s">
        <v>30</v>
      </c>
      <c r="B198" s="40">
        <v>601</v>
      </c>
      <c r="C198" s="30" t="s">
        <v>11</v>
      </c>
      <c r="D198" s="30">
        <v>13</v>
      </c>
      <c r="E198" s="30" t="s">
        <v>171</v>
      </c>
      <c r="F198" s="31" t="s">
        <v>31</v>
      </c>
      <c r="G198" s="32">
        <v>262800</v>
      </c>
      <c r="H198" s="32">
        <v>262800</v>
      </c>
      <c r="I198" s="153">
        <v>262800</v>
      </c>
      <c r="J198" s="154">
        <v>262800</v>
      </c>
      <c r="K198" s="146">
        <f t="shared" si="63"/>
        <v>0</v>
      </c>
      <c r="L198" s="146">
        <f t="shared" si="63"/>
        <v>0</v>
      </c>
    </row>
    <row r="199" spans="1:12" s="20" customFormat="1" ht="25.5">
      <c r="A199" s="29" t="s">
        <v>172</v>
      </c>
      <c r="B199" s="43">
        <v>601</v>
      </c>
      <c r="C199" s="37" t="s">
        <v>11</v>
      </c>
      <c r="D199" s="37">
        <v>13</v>
      </c>
      <c r="E199" s="37" t="s">
        <v>173</v>
      </c>
      <c r="F199" s="31" t="s">
        <v>9</v>
      </c>
      <c r="G199" s="32">
        <f t="shared" ref="G199:H201" si="83">G200</f>
        <v>500000</v>
      </c>
      <c r="H199" s="32">
        <f t="shared" si="83"/>
        <v>500000</v>
      </c>
      <c r="I199" s="153">
        <v>500000</v>
      </c>
      <c r="J199" s="154">
        <v>500000</v>
      </c>
      <c r="K199" s="146">
        <f t="shared" si="63"/>
        <v>0</v>
      </c>
      <c r="L199" s="146">
        <f t="shared" si="63"/>
        <v>0</v>
      </c>
    </row>
    <row r="200" spans="1:12" s="20" customFormat="1" ht="25.5">
      <c r="A200" s="29" t="s">
        <v>174</v>
      </c>
      <c r="B200" s="43">
        <v>601</v>
      </c>
      <c r="C200" s="37" t="s">
        <v>11</v>
      </c>
      <c r="D200" s="37">
        <v>13</v>
      </c>
      <c r="E200" s="37" t="s">
        <v>175</v>
      </c>
      <c r="F200" s="31" t="s">
        <v>9</v>
      </c>
      <c r="G200" s="32">
        <f t="shared" si="83"/>
        <v>500000</v>
      </c>
      <c r="H200" s="32">
        <f t="shared" si="83"/>
        <v>500000</v>
      </c>
      <c r="I200" s="153">
        <v>500000</v>
      </c>
      <c r="J200" s="154">
        <v>500000</v>
      </c>
      <c r="K200" s="146">
        <f t="shared" si="63"/>
        <v>0</v>
      </c>
      <c r="L200" s="146">
        <f t="shared" si="63"/>
        <v>0</v>
      </c>
    </row>
    <row r="201" spans="1:12" s="20" customFormat="1" ht="38.25">
      <c r="A201" s="29" t="s">
        <v>176</v>
      </c>
      <c r="B201" s="43">
        <v>601</v>
      </c>
      <c r="C201" s="37" t="s">
        <v>11</v>
      </c>
      <c r="D201" s="37">
        <v>13</v>
      </c>
      <c r="E201" s="37" t="s">
        <v>177</v>
      </c>
      <c r="F201" s="31" t="s">
        <v>9</v>
      </c>
      <c r="G201" s="32">
        <f t="shared" si="83"/>
        <v>500000</v>
      </c>
      <c r="H201" s="32">
        <f t="shared" si="83"/>
        <v>500000</v>
      </c>
      <c r="I201" s="153">
        <v>500000</v>
      </c>
      <c r="J201" s="154">
        <v>500000</v>
      </c>
      <c r="K201" s="146">
        <f t="shared" si="63"/>
        <v>0</v>
      </c>
      <c r="L201" s="146">
        <f t="shared" si="63"/>
        <v>0</v>
      </c>
    </row>
    <row r="202" spans="1:12" s="20" customFormat="1">
      <c r="A202" s="29" t="s">
        <v>178</v>
      </c>
      <c r="B202" s="43">
        <v>601</v>
      </c>
      <c r="C202" s="37" t="s">
        <v>11</v>
      </c>
      <c r="D202" s="37">
        <v>13</v>
      </c>
      <c r="E202" s="37" t="s">
        <v>177</v>
      </c>
      <c r="F202" s="31" t="s">
        <v>179</v>
      </c>
      <c r="G202" s="32">
        <v>500000</v>
      </c>
      <c r="H202" s="32">
        <v>500000</v>
      </c>
      <c r="I202" s="153">
        <v>500000</v>
      </c>
      <c r="J202" s="154">
        <v>500000</v>
      </c>
      <c r="K202" s="146">
        <f t="shared" si="63"/>
        <v>0</v>
      </c>
      <c r="L202" s="146">
        <f t="shared" si="63"/>
        <v>0</v>
      </c>
    </row>
    <row r="203" spans="1:12" s="20" customFormat="1" ht="25.5">
      <c r="A203" s="29" t="s">
        <v>180</v>
      </c>
      <c r="B203" s="30" t="s">
        <v>70</v>
      </c>
      <c r="C203" s="31" t="s">
        <v>11</v>
      </c>
      <c r="D203" s="31" t="s">
        <v>51</v>
      </c>
      <c r="E203" s="31" t="s">
        <v>181</v>
      </c>
      <c r="F203" s="31" t="s">
        <v>9</v>
      </c>
      <c r="G203" s="32">
        <f t="shared" ref="G203:H207" si="84">G204</f>
        <v>2852200</v>
      </c>
      <c r="H203" s="32">
        <f t="shared" si="84"/>
        <v>2852200</v>
      </c>
      <c r="I203" s="153">
        <v>2852200</v>
      </c>
      <c r="J203" s="154">
        <v>2852200</v>
      </c>
      <c r="K203" s="146">
        <f t="shared" si="63"/>
        <v>0</v>
      </c>
      <c r="L203" s="146">
        <f t="shared" si="63"/>
        <v>0</v>
      </c>
    </row>
    <row r="204" spans="1:12" s="20" customFormat="1" ht="25.5">
      <c r="A204" s="29" t="s">
        <v>182</v>
      </c>
      <c r="B204" s="30" t="s">
        <v>70</v>
      </c>
      <c r="C204" s="31" t="s">
        <v>11</v>
      </c>
      <c r="D204" s="31" t="s">
        <v>51</v>
      </c>
      <c r="E204" s="31" t="s">
        <v>183</v>
      </c>
      <c r="F204" s="31" t="s">
        <v>9</v>
      </c>
      <c r="G204" s="32">
        <f t="shared" si="84"/>
        <v>2852200</v>
      </c>
      <c r="H204" s="32">
        <f t="shared" si="84"/>
        <v>2852200</v>
      </c>
      <c r="I204" s="153">
        <v>2852200</v>
      </c>
      <c r="J204" s="154">
        <v>2852200</v>
      </c>
      <c r="K204" s="146">
        <f t="shared" si="63"/>
        <v>0</v>
      </c>
      <c r="L204" s="146">
        <f t="shared" si="63"/>
        <v>0</v>
      </c>
    </row>
    <row r="205" spans="1:12" s="20" customFormat="1" ht="38.25">
      <c r="A205" s="36" t="s">
        <v>184</v>
      </c>
      <c r="B205" s="30" t="s">
        <v>70</v>
      </c>
      <c r="C205" s="31" t="s">
        <v>11</v>
      </c>
      <c r="D205" s="31" t="s">
        <v>51</v>
      </c>
      <c r="E205" s="31" t="s">
        <v>185</v>
      </c>
      <c r="F205" s="31" t="s">
        <v>9</v>
      </c>
      <c r="G205" s="32">
        <f t="shared" si="84"/>
        <v>2852200</v>
      </c>
      <c r="H205" s="32">
        <f t="shared" si="84"/>
        <v>2852200</v>
      </c>
      <c r="I205" s="153">
        <v>2852200</v>
      </c>
      <c r="J205" s="154">
        <v>2852200</v>
      </c>
      <c r="K205" s="146">
        <f t="shared" si="63"/>
        <v>0</v>
      </c>
      <c r="L205" s="146">
        <f t="shared" si="63"/>
        <v>0</v>
      </c>
    </row>
    <row r="206" spans="1:12" s="20" customFormat="1" ht="89.25">
      <c r="A206" s="29" t="s">
        <v>186</v>
      </c>
      <c r="B206" s="30" t="s">
        <v>70</v>
      </c>
      <c r="C206" s="31" t="s">
        <v>11</v>
      </c>
      <c r="D206" s="31" t="s">
        <v>51</v>
      </c>
      <c r="E206" s="31" t="s">
        <v>187</v>
      </c>
      <c r="F206" s="31" t="s">
        <v>9</v>
      </c>
      <c r="G206" s="32">
        <f t="shared" si="84"/>
        <v>2852200</v>
      </c>
      <c r="H206" s="32">
        <f t="shared" si="84"/>
        <v>2852200</v>
      </c>
      <c r="I206" s="153">
        <v>2852200</v>
      </c>
      <c r="J206" s="154">
        <v>2852200</v>
      </c>
      <c r="K206" s="146">
        <f t="shared" si="63"/>
        <v>0</v>
      </c>
      <c r="L206" s="146">
        <f t="shared" si="63"/>
        <v>0</v>
      </c>
    </row>
    <row r="207" spans="1:12" s="20" customFormat="1" ht="25.5">
      <c r="A207" s="29" t="s">
        <v>188</v>
      </c>
      <c r="B207" s="30" t="s">
        <v>70</v>
      </c>
      <c r="C207" s="31" t="s">
        <v>11</v>
      </c>
      <c r="D207" s="31" t="s">
        <v>51</v>
      </c>
      <c r="E207" s="31" t="s">
        <v>187</v>
      </c>
      <c r="F207" s="31" t="s">
        <v>189</v>
      </c>
      <c r="G207" s="32">
        <f t="shared" si="84"/>
        <v>2852200</v>
      </c>
      <c r="H207" s="32">
        <f t="shared" si="84"/>
        <v>2852200</v>
      </c>
      <c r="I207" s="153">
        <v>2852200</v>
      </c>
      <c r="J207" s="154">
        <v>2852200</v>
      </c>
      <c r="K207" s="146">
        <f t="shared" si="63"/>
        <v>0</v>
      </c>
      <c r="L207" s="146">
        <f t="shared" si="63"/>
        <v>0</v>
      </c>
    </row>
    <row r="208" spans="1:12" s="34" customFormat="1" ht="25.5">
      <c r="A208" s="33" t="s">
        <v>190</v>
      </c>
      <c r="B208" s="30" t="s">
        <v>70</v>
      </c>
      <c r="C208" s="31" t="s">
        <v>11</v>
      </c>
      <c r="D208" s="31" t="s">
        <v>51</v>
      </c>
      <c r="E208" s="31" t="s">
        <v>187</v>
      </c>
      <c r="F208" s="31" t="s">
        <v>191</v>
      </c>
      <c r="G208" s="32">
        <v>2852200</v>
      </c>
      <c r="H208" s="32">
        <v>2852200</v>
      </c>
      <c r="I208" s="155">
        <v>2852200</v>
      </c>
      <c r="J208" s="156">
        <v>2852200</v>
      </c>
      <c r="K208" s="146">
        <f t="shared" si="63"/>
        <v>0</v>
      </c>
      <c r="L208" s="146">
        <f t="shared" si="63"/>
        <v>0</v>
      </c>
    </row>
    <row r="209" spans="1:12" s="20" customFormat="1">
      <c r="A209" s="36" t="s">
        <v>72</v>
      </c>
      <c r="B209" s="37" t="s">
        <v>70</v>
      </c>
      <c r="C209" s="38" t="s">
        <v>11</v>
      </c>
      <c r="D209" s="38" t="s">
        <v>51</v>
      </c>
      <c r="E209" s="38" t="s">
        <v>73</v>
      </c>
      <c r="F209" s="38" t="s">
        <v>9</v>
      </c>
      <c r="G209" s="32">
        <f t="shared" ref="G209:H209" si="85">G210</f>
        <v>35411330</v>
      </c>
      <c r="H209" s="32">
        <f t="shared" si="85"/>
        <v>35527770</v>
      </c>
      <c r="I209" s="153">
        <v>35411330</v>
      </c>
      <c r="J209" s="154">
        <v>35527770</v>
      </c>
      <c r="K209" s="146">
        <f t="shared" si="63"/>
        <v>0</v>
      </c>
      <c r="L209" s="146">
        <f t="shared" si="63"/>
        <v>0</v>
      </c>
    </row>
    <row r="210" spans="1:12" s="20" customFormat="1" ht="25.5">
      <c r="A210" s="36" t="s">
        <v>80</v>
      </c>
      <c r="B210" s="37" t="s">
        <v>70</v>
      </c>
      <c r="C210" s="38" t="s">
        <v>11</v>
      </c>
      <c r="D210" s="38" t="s">
        <v>51</v>
      </c>
      <c r="E210" s="38" t="s">
        <v>81</v>
      </c>
      <c r="F210" s="38" t="s">
        <v>9</v>
      </c>
      <c r="G210" s="32">
        <f t="shared" ref="G210:H210" si="86">G211+G222</f>
        <v>35411330</v>
      </c>
      <c r="H210" s="32">
        <f t="shared" si="86"/>
        <v>35527770</v>
      </c>
      <c r="I210" s="153">
        <v>35411330</v>
      </c>
      <c r="J210" s="154">
        <v>35527770</v>
      </c>
      <c r="K210" s="146">
        <f t="shared" si="63"/>
        <v>0</v>
      </c>
      <c r="L210" s="146">
        <f t="shared" si="63"/>
        <v>0</v>
      </c>
    </row>
    <row r="211" spans="1:12" s="20" customFormat="1" ht="25.5">
      <c r="A211" s="29" t="s">
        <v>136</v>
      </c>
      <c r="B211" s="30" t="s">
        <v>70</v>
      </c>
      <c r="C211" s="31" t="s">
        <v>11</v>
      </c>
      <c r="D211" s="31" t="s">
        <v>51</v>
      </c>
      <c r="E211" s="31" t="s">
        <v>192</v>
      </c>
      <c r="F211" s="31" t="s">
        <v>9</v>
      </c>
      <c r="G211" s="32">
        <f t="shared" ref="G211:H211" si="87">G212+G216+G218</f>
        <v>35211330</v>
      </c>
      <c r="H211" s="32">
        <f t="shared" si="87"/>
        <v>35327770</v>
      </c>
      <c r="I211" s="153">
        <v>35211330</v>
      </c>
      <c r="J211" s="154">
        <v>35327770</v>
      </c>
      <c r="K211" s="146">
        <f t="shared" si="63"/>
        <v>0</v>
      </c>
      <c r="L211" s="146">
        <f t="shared" si="63"/>
        <v>0</v>
      </c>
    </row>
    <row r="212" spans="1:12" s="20" customFormat="1">
      <c r="A212" s="29" t="s">
        <v>138</v>
      </c>
      <c r="B212" s="30" t="s">
        <v>70</v>
      </c>
      <c r="C212" s="31" t="s">
        <v>11</v>
      </c>
      <c r="D212" s="31" t="s">
        <v>51</v>
      </c>
      <c r="E212" s="31" t="s">
        <v>192</v>
      </c>
      <c r="F212" s="31" t="s">
        <v>139</v>
      </c>
      <c r="G212" s="32">
        <f t="shared" ref="G212:H212" si="88">SUM(G213:G215)</f>
        <v>14472220</v>
      </c>
      <c r="H212" s="32">
        <f t="shared" si="88"/>
        <v>14472220</v>
      </c>
      <c r="I212" s="153">
        <v>14472220</v>
      </c>
      <c r="J212" s="154">
        <v>14472220</v>
      </c>
      <c r="K212" s="146">
        <f t="shared" si="63"/>
        <v>0</v>
      </c>
      <c r="L212" s="146">
        <f t="shared" si="63"/>
        <v>0</v>
      </c>
    </row>
    <row r="213" spans="1:12" s="34" customFormat="1">
      <c r="A213" s="33" t="s">
        <v>140</v>
      </c>
      <c r="B213" s="30" t="s">
        <v>70</v>
      </c>
      <c r="C213" s="31" t="s">
        <v>11</v>
      </c>
      <c r="D213" s="31" t="s">
        <v>51</v>
      </c>
      <c r="E213" s="31" t="s">
        <v>192</v>
      </c>
      <c r="F213" s="31" t="s">
        <v>141</v>
      </c>
      <c r="G213" s="32">
        <v>11073130</v>
      </c>
      <c r="H213" s="32">
        <v>11073130</v>
      </c>
      <c r="I213" s="155">
        <v>11073130</v>
      </c>
      <c r="J213" s="156">
        <v>11073130</v>
      </c>
      <c r="K213" s="146">
        <f t="shared" si="63"/>
        <v>0</v>
      </c>
      <c r="L213" s="146">
        <f t="shared" si="63"/>
        <v>0</v>
      </c>
    </row>
    <row r="214" spans="1:12" s="34" customFormat="1" ht="25.5">
      <c r="A214" s="33" t="s">
        <v>142</v>
      </c>
      <c r="B214" s="30" t="s">
        <v>70</v>
      </c>
      <c r="C214" s="31" t="s">
        <v>11</v>
      </c>
      <c r="D214" s="31" t="s">
        <v>51</v>
      </c>
      <c r="E214" s="31" t="s">
        <v>192</v>
      </c>
      <c r="F214" s="31" t="s">
        <v>143</v>
      </c>
      <c r="G214" s="32">
        <v>55000</v>
      </c>
      <c r="H214" s="32">
        <v>55000</v>
      </c>
      <c r="I214" s="155">
        <v>55000</v>
      </c>
      <c r="J214" s="156">
        <v>55000</v>
      </c>
      <c r="K214" s="146">
        <f t="shared" si="63"/>
        <v>0</v>
      </c>
      <c r="L214" s="146">
        <f t="shared" si="63"/>
        <v>0</v>
      </c>
    </row>
    <row r="215" spans="1:12" s="34" customFormat="1" ht="38.25">
      <c r="A215" s="33" t="s">
        <v>144</v>
      </c>
      <c r="B215" s="30" t="s">
        <v>70</v>
      </c>
      <c r="C215" s="31" t="s">
        <v>11</v>
      </c>
      <c r="D215" s="31" t="s">
        <v>51</v>
      </c>
      <c r="E215" s="31" t="s">
        <v>192</v>
      </c>
      <c r="F215" s="31" t="s">
        <v>145</v>
      </c>
      <c r="G215" s="32">
        <v>3344090</v>
      </c>
      <c r="H215" s="32">
        <v>3344090</v>
      </c>
      <c r="I215" s="155">
        <v>3344090</v>
      </c>
      <c r="J215" s="156">
        <v>3344090</v>
      </c>
      <c r="K215" s="146">
        <f t="shared" si="63"/>
        <v>0</v>
      </c>
      <c r="L215" s="146">
        <f t="shared" si="63"/>
        <v>0</v>
      </c>
    </row>
    <row r="216" spans="1:12" s="20" customFormat="1" ht="25.5">
      <c r="A216" s="29" t="s">
        <v>28</v>
      </c>
      <c r="B216" s="30" t="s">
        <v>70</v>
      </c>
      <c r="C216" s="31" t="s">
        <v>11</v>
      </c>
      <c r="D216" s="31" t="s">
        <v>51</v>
      </c>
      <c r="E216" s="31" t="s">
        <v>192</v>
      </c>
      <c r="F216" s="31" t="s">
        <v>29</v>
      </c>
      <c r="G216" s="32">
        <f t="shared" ref="G216:H216" si="89">G217</f>
        <v>20535880</v>
      </c>
      <c r="H216" s="32">
        <f t="shared" si="89"/>
        <v>20652320</v>
      </c>
      <c r="I216" s="153">
        <v>20535880</v>
      </c>
      <c r="J216" s="154">
        <v>20652320</v>
      </c>
      <c r="K216" s="146">
        <f t="shared" si="63"/>
        <v>0</v>
      </c>
      <c r="L216" s="146">
        <f t="shared" si="63"/>
        <v>0</v>
      </c>
    </row>
    <row r="217" spans="1:12" s="20" customFormat="1">
      <c r="A217" s="33" t="s">
        <v>30</v>
      </c>
      <c r="B217" s="30" t="s">
        <v>70</v>
      </c>
      <c r="C217" s="31" t="s">
        <v>11</v>
      </c>
      <c r="D217" s="31" t="s">
        <v>51</v>
      </c>
      <c r="E217" s="31" t="s">
        <v>192</v>
      </c>
      <c r="F217" s="31" t="s">
        <v>31</v>
      </c>
      <c r="G217" s="32">
        <v>20535880</v>
      </c>
      <c r="H217" s="32">
        <v>20652320</v>
      </c>
      <c r="I217" s="153">
        <v>20535880</v>
      </c>
      <c r="J217" s="154">
        <v>20652320</v>
      </c>
      <c r="K217" s="146">
        <f t="shared" si="63"/>
        <v>0</v>
      </c>
      <c r="L217" s="146">
        <f t="shared" si="63"/>
        <v>0</v>
      </c>
    </row>
    <row r="218" spans="1:12" s="20" customFormat="1">
      <c r="A218" s="29" t="s">
        <v>32</v>
      </c>
      <c r="B218" s="30" t="s">
        <v>70</v>
      </c>
      <c r="C218" s="31" t="s">
        <v>11</v>
      </c>
      <c r="D218" s="31" t="s">
        <v>51</v>
      </c>
      <c r="E218" s="31" t="s">
        <v>192</v>
      </c>
      <c r="F218" s="31" t="s">
        <v>33</v>
      </c>
      <c r="G218" s="32">
        <f t="shared" ref="G218:H218" si="90">SUM(G219:G221)</f>
        <v>203230</v>
      </c>
      <c r="H218" s="32">
        <f t="shared" si="90"/>
        <v>203230</v>
      </c>
      <c r="I218" s="153">
        <v>203230</v>
      </c>
      <c r="J218" s="154">
        <v>203230</v>
      </c>
      <c r="K218" s="146">
        <f t="shared" si="63"/>
        <v>0</v>
      </c>
      <c r="L218" s="146">
        <f t="shared" si="63"/>
        <v>0</v>
      </c>
    </row>
    <row r="219" spans="1:12" s="34" customFormat="1">
      <c r="A219" s="33" t="s">
        <v>34</v>
      </c>
      <c r="B219" s="30" t="s">
        <v>70</v>
      </c>
      <c r="C219" s="31" t="s">
        <v>11</v>
      </c>
      <c r="D219" s="31" t="s">
        <v>51</v>
      </c>
      <c r="E219" s="31" t="s">
        <v>192</v>
      </c>
      <c r="F219" s="31" t="s">
        <v>35</v>
      </c>
      <c r="G219" s="32">
        <v>110634</v>
      </c>
      <c r="H219" s="32">
        <v>110634</v>
      </c>
      <c r="I219" s="155">
        <v>110634</v>
      </c>
      <c r="J219" s="156">
        <v>110634</v>
      </c>
      <c r="K219" s="146">
        <f t="shared" si="63"/>
        <v>0</v>
      </c>
      <c r="L219" s="146">
        <f t="shared" si="63"/>
        <v>0</v>
      </c>
    </row>
    <row r="220" spans="1:12" s="34" customFormat="1">
      <c r="A220" s="33" t="s">
        <v>36</v>
      </c>
      <c r="B220" s="30" t="s">
        <v>70</v>
      </c>
      <c r="C220" s="31" t="s">
        <v>11</v>
      </c>
      <c r="D220" s="31" t="s">
        <v>51</v>
      </c>
      <c r="E220" s="31" t="s">
        <v>192</v>
      </c>
      <c r="F220" s="31" t="s">
        <v>37</v>
      </c>
      <c r="G220" s="32">
        <v>87596</v>
      </c>
      <c r="H220" s="32">
        <v>87596</v>
      </c>
      <c r="I220" s="155">
        <v>87596</v>
      </c>
      <c r="J220" s="156">
        <v>87596</v>
      </c>
      <c r="K220" s="146">
        <f t="shared" si="63"/>
        <v>0</v>
      </c>
      <c r="L220" s="146">
        <f t="shared" si="63"/>
        <v>0</v>
      </c>
    </row>
    <row r="221" spans="1:12" s="34" customFormat="1">
      <c r="A221" s="33" t="s">
        <v>83</v>
      </c>
      <c r="B221" s="30" t="s">
        <v>70</v>
      </c>
      <c r="C221" s="31" t="s">
        <v>11</v>
      </c>
      <c r="D221" s="31" t="s">
        <v>51</v>
      </c>
      <c r="E221" s="31" t="s">
        <v>192</v>
      </c>
      <c r="F221" s="31" t="s">
        <v>84</v>
      </c>
      <c r="G221" s="32">
        <v>5000</v>
      </c>
      <c r="H221" s="32">
        <v>5000</v>
      </c>
      <c r="I221" s="155">
        <v>5000</v>
      </c>
      <c r="J221" s="156">
        <v>5000</v>
      </c>
      <c r="K221" s="146">
        <f t="shared" si="63"/>
        <v>0</v>
      </c>
      <c r="L221" s="146">
        <f t="shared" si="63"/>
        <v>0</v>
      </c>
    </row>
    <row r="222" spans="1:12" s="20" customFormat="1" ht="25.5">
      <c r="A222" s="36" t="s">
        <v>193</v>
      </c>
      <c r="B222" s="37" t="s">
        <v>70</v>
      </c>
      <c r="C222" s="38" t="s">
        <v>11</v>
      </c>
      <c r="D222" s="38" t="s">
        <v>51</v>
      </c>
      <c r="E222" s="38" t="s">
        <v>194</v>
      </c>
      <c r="F222" s="38" t="s">
        <v>9</v>
      </c>
      <c r="G222" s="32">
        <f t="shared" ref="G222:H223" si="91">G223</f>
        <v>200000</v>
      </c>
      <c r="H222" s="32">
        <f t="shared" si="91"/>
        <v>200000</v>
      </c>
      <c r="I222" s="153">
        <v>200000</v>
      </c>
      <c r="J222" s="154">
        <v>200000</v>
      </c>
      <c r="K222" s="146">
        <f t="shared" si="63"/>
        <v>0</v>
      </c>
      <c r="L222" s="146">
        <f t="shared" si="63"/>
        <v>0</v>
      </c>
    </row>
    <row r="223" spans="1:12" s="20" customFormat="1">
      <c r="A223" s="29" t="s">
        <v>195</v>
      </c>
      <c r="B223" s="37" t="s">
        <v>70</v>
      </c>
      <c r="C223" s="38" t="s">
        <v>11</v>
      </c>
      <c r="D223" s="38" t="s">
        <v>51</v>
      </c>
      <c r="E223" s="38" t="s">
        <v>194</v>
      </c>
      <c r="F223" s="38" t="s">
        <v>196</v>
      </c>
      <c r="G223" s="32">
        <f t="shared" si="91"/>
        <v>200000</v>
      </c>
      <c r="H223" s="32">
        <f t="shared" si="91"/>
        <v>200000</v>
      </c>
      <c r="I223" s="153">
        <v>200000</v>
      </c>
      <c r="J223" s="154">
        <v>200000</v>
      </c>
      <c r="K223" s="146">
        <f t="shared" si="63"/>
        <v>0</v>
      </c>
      <c r="L223" s="146">
        <f t="shared" si="63"/>
        <v>0</v>
      </c>
    </row>
    <row r="224" spans="1:12" s="20" customFormat="1" ht="25.5">
      <c r="A224" s="33" t="s">
        <v>197</v>
      </c>
      <c r="B224" s="37" t="s">
        <v>70</v>
      </c>
      <c r="C224" s="38" t="s">
        <v>11</v>
      </c>
      <c r="D224" s="38" t="s">
        <v>51</v>
      </c>
      <c r="E224" s="38" t="s">
        <v>194</v>
      </c>
      <c r="F224" s="38" t="s">
        <v>198</v>
      </c>
      <c r="G224" s="32">
        <v>200000</v>
      </c>
      <c r="H224" s="32">
        <v>200000</v>
      </c>
      <c r="I224" s="153">
        <v>200000</v>
      </c>
      <c r="J224" s="154">
        <v>200000</v>
      </c>
      <c r="K224" s="146">
        <f t="shared" ref="K224:L287" si="92">G224-I224</f>
        <v>0</v>
      </c>
      <c r="L224" s="146">
        <f t="shared" si="92"/>
        <v>0</v>
      </c>
    </row>
    <row r="225" spans="1:12" s="20" customFormat="1" ht="38.25">
      <c r="A225" s="29" t="s">
        <v>56</v>
      </c>
      <c r="B225" s="37" t="s">
        <v>70</v>
      </c>
      <c r="C225" s="38" t="s">
        <v>11</v>
      </c>
      <c r="D225" s="38" t="s">
        <v>51</v>
      </c>
      <c r="E225" s="38" t="s">
        <v>57</v>
      </c>
      <c r="F225" s="38" t="s">
        <v>9</v>
      </c>
      <c r="G225" s="32">
        <f t="shared" ref="G225:H226" si="93">G226</f>
        <v>9115450</v>
      </c>
      <c r="H225" s="32">
        <f t="shared" si="93"/>
        <v>9115450</v>
      </c>
      <c r="I225" s="153">
        <v>9115450</v>
      </c>
      <c r="J225" s="154">
        <v>9115450</v>
      </c>
      <c r="K225" s="146">
        <f t="shared" si="92"/>
        <v>0</v>
      </c>
      <c r="L225" s="146">
        <f t="shared" si="92"/>
        <v>0</v>
      </c>
    </row>
    <row r="226" spans="1:12" s="20" customFormat="1">
      <c r="A226" s="29" t="s">
        <v>58</v>
      </c>
      <c r="B226" s="37" t="s">
        <v>70</v>
      </c>
      <c r="C226" s="38" t="s">
        <v>11</v>
      </c>
      <c r="D226" s="38" t="s">
        <v>51</v>
      </c>
      <c r="E226" s="38" t="s">
        <v>59</v>
      </c>
      <c r="F226" s="38" t="s">
        <v>9</v>
      </c>
      <c r="G226" s="32">
        <f t="shared" si="93"/>
        <v>9115450</v>
      </c>
      <c r="H226" s="32">
        <f t="shared" si="93"/>
        <v>9115450</v>
      </c>
      <c r="I226" s="153">
        <v>9115450</v>
      </c>
      <c r="J226" s="154">
        <v>9115450</v>
      </c>
      <c r="K226" s="146">
        <f t="shared" si="92"/>
        <v>0</v>
      </c>
      <c r="L226" s="146">
        <f t="shared" si="92"/>
        <v>0</v>
      </c>
    </row>
    <row r="227" spans="1:12" s="20" customFormat="1" ht="38.25">
      <c r="A227" s="36" t="s">
        <v>199</v>
      </c>
      <c r="B227" s="37" t="s">
        <v>70</v>
      </c>
      <c r="C227" s="38" t="s">
        <v>11</v>
      </c>
      <c r="D227" s="38" t="s">
        <v>51</v>
      </c>
      <c r="E227" s="38" t="s">
        <v>200</v>
      </c>
      <c r="F227" s="38" t="s">
        <v>9</v>
      </c>
      <c r="G227" s="32">
        <f t="shared" ref="G227:H227" si="94">G228+G231</f>
        <v>9115450</v>
      </c>
      <c r="H227" s="32">
        <f t="shared" si="94"/>
        <v>9115450</v>
      </c>
      <c r="I227" s="153">
        <v>9115450</v>
      </c>
      <c r="J227" s="154">
        <v>9115450</v>
      </c>
      <c r="K227" s="146">
        <f t="shared" si="92"/>
        <v>0</v>
      </c>
      <c r="L227" s="146">
        <f t="shared" si="92"/>
        <v>0</v>
      </c>
    </row>
    <row r="228" spans="1:12" s="20" customFormat="1" ht="25.5">
      <c r="A228" s="33" t="s">
        <v>20</v>
      </c>
      <c r="B228" s="37" t="s">
        <v>70</v>
      </c>
      <c r="C228" s="38" t="s">
        <v>11</v>
      </c>
      <c r="D228" s="38" t="s">
        <v>51</v>
      </c>
      <c r="E228" s="38" t="s">
        <v>200</v>
      </c>
      <c r="F228" s="38" t="s">
        <v>21</v>
      </c>
      <c r="G228" s="32">
        <f t="shared" ref="G228:H228" si="95">SUM(G229:G230)</f>
        <v>8658300</v>
      </c>
      <c r="H228" s="32">
        <f t="shared" si="95"/>
        <v>8658300</v>
      </c>
      <c r="I228" s="153">
        <v>8658300</v>
      </c>
      <c r="J228" s="154">
        <v>8658300</v>
      </c>
      <c r="K228" s="146">
        <f t="shared" si="92"/>
        <v>0</v>
      </c>
      <c r="L228" s="146">
        <f t="shared" si="92"/>
        <v>0</v>
      </c>
    </row>
    <row r="229" spans="1:12" s="34" customFormat="1">
      <c r="A229" s="33" t="s">
        <v>40</v>
      </c>
      <c r="B229" s="37" t="s">
        <v>70</v>
      </c>
      <c r="C229" s="38" t="s">
        <v>11</v>
      </c>
      <c r="D229" s="38" t="s">
        <v>51</v>
      </c>
      <c r="E229" s="38" t="s">
        <v>200</v>
      </c>
      <c r="F229" s="31" t="s">
        <v>41</v>
      </c>
      <c r="G229" s="32">
        <v>6650000</v>
      </c>
      <c r="H229" s="32">
        <v>6650000</v>
      </c>
      <c r="I229" s="155">
        <v>6650000</v>
      </c>
      <c r="J229" s="156">
        <v>6650000</v>
      </c>
      <c r="K229" s="146">
        <f t="shared" si="92"/>
        <v>0</v>
      </c>
      <c r="L229" s="146">
        <f t="shared" si="92"/>
        <v>0</v>
      </c>
    </row>
    <row r="230" spans="1:12" s="34" customFormat="1" ht="38.25">
      <c r="A230" s="33" t="s">
        <v>26</v>
      </c>
      <c r="B230" s="37" t="s">
        <v>70</v>
      </c>
      <c r="C230" s="38" t="s">
        <v>11</v>
      </c>
      <c r="D230" s="38" t="s">
        <v>51</v>
      </c>
      <c r="E230" s="38" t="s">
        <v>200</v>
      </c>
      <c r="F230" s="31" t="s">
        <v>27</v>
      </c>
      <c r="G230" s="32">
        <v>2008300</v>
      </c>
      <c r="H230" s="32">
        <v>2008300</v>
      </c>
      <c r="I230" s="155">
        <v>2008300</v>
      </c>
      <c r="J230" s="156">
        <v>2008300</v>
      </c>
      <c r="K230" s="146">
        <f t="shared" si="92"/>
        <v>0</v>
      </c>
      <c r="L230" s="146">
        <f t="shared" si="92"/>
        <v>0</v>
      </c>
    </row>
    <row r="231" spans="1:12" s="20" customFormat="1" ht="25.5">
      <c r="A231" s="29" t="s">
        <v>28</v>
      </c>
      <c r="B231" s="37" t="s">
        <v>70</v>
      </c>
      <c r="C231" s="38" t="s">
        <v>11</v>
      </c>
      <c r="D231" s="38" t="s">
        <v>51</v>
      </c>
      <c r="E231" s="38" t="s">
        <v>200</v>
      </c>
      <c r="F231" s="38" t="s">
        <v>29</v>
      </c>
      <c r="G231" s="32">
        <f t="shared" ref="G231:H231" si="96">G232</f>
        <v>457150</v>
      </c>
      <c r="H231" s="32">
        <f t="shared" si="96"/>
        <v>457150</v>
      </c>
      <c r="I231" s="153">
        <v>457150</v>
      </c>
      <c r="J231" s="154">
        <v>457150</v>
      </c>
      <c r="K231" s="146">
        <f t="shared" si="92"/>
        <v>0</v>
      </c>
      <c r="L231" s="146">
        <f t="shared" si="92"/>
        <v>0</v>
      </c>
    </row>
    <row r="232" spans="1:12" s="20" customFormat="1">
      <c r="A232" s="33" t="s">
        <v>30</v>
      </c>
      <c r="B232" s="37" t="s">
        <v>70</v>
      </c>
      <c r="C232" s="38" t="s">
        <v>11</v>
      </c>
      <c r="D232" s="38" t="s">
        <v>51</v>
      </c>
      <c r="E232" s="38" t="s">
        <v>200</v>
      </c>
      <c r="F232" s="38" t="s">
        <v>31</v>
      </c>
      <c r="G232" s="32">
        <v>457150</v>
      </c>
      <c r="H232" s="32">
        <v>457150</v>
      </c>
      <c r="I232" s="153">
        <v>457150</v>
      </c>
      <c r="J232" s="154">
        <v>457150</v>
      </c>
      <c r="K232" s="146">
        <f t="shared" si="92"/>
        <v>0</v>
      </c>
      <c r="L232" s="146">
        <f t="shared" si="92"/>
        <v>0</v>
      </c>
    </row>
    <row r="233" spans="1:12" s="20" customFormat="1">
      <c r="A233" s="21" t="s">
        <v>201</v>
      </c>
      <c r="B233" s="22" t="s">
        <v>70</v>
      </c>
      <c r="C233" s="23" t="s">
        <v>79</v>
      </c>
      <c r="D233" s="23" t="s">
        <v>7</v>
      </c>
      <c r="E233" s="23" t="s">
        <v>8</v>
      </c>
      <c r="F233" s="23" t="s">
        <v>9</v>
      </c>
      <c r="G233" s="24">
        <f t="shared" ref="G233:H234" si="97">G234</f>
        <v>11547500</v>
      </c>
      <c r="H233" s="24">
        <f t="shared" si="97"/>
        <v>11547500</v>
      </c>
      <c r="I233" s="149">
        <v>11547500</v>
      </c>
      <c r="J233" s="150">
        <v>11547500</v>
      </c>
      <c r="K233" s="146">
        <f t="shared" si="92"/>
        <v>0</v>
      </c>
      <c r="L233" s="146">
        <f t="shared" si="92"/>
        <v>0</v>
      </c>
    </row>
    <row r="234" spans="1:12" s="20" customFormat="1">
      <c r="A234" s="25" t="s">
        <v>202</v>
      </c>
      <c r="B234" s="26" t="s">
        <v>70</v>
      </c>
      <c r="C234" s="27" t="s">
        <v>79</v>
      </c>
      <c r="D234" s="27" t="s">
        <v>63</v>
      </c>
      <c r="E234" s="27" t="s">
        <v>8</v>
      </c>
      <c r="F234" s="27" t="s">
        <v>9</v>
      </c>
      <c r="G234" s="28">
        <f t="shared" si="97"/>
        <v>11547500</v>
      </c>
      <c r="H234" s="28">
        <f t="shared" si="97"/>
        <v>11547500</v>
      </c>
      <c r="I234" s="151">
        <v>11547500</v>
      </c>
      <c r="J234" s="152">
        <v>11547500</v>
      </c>
      <c r="K234" s="146">
        <f t="shared" si="92"/>
        <v>0</v>
      </c>
      <c r="L234" s="146">
        <f t="shared" si="92"/>
        <v>0</v>
      </c>
    </row>
    <row r="235" spans="1:12" s="20" customFormat="1" ht="25.5">
      <c r="A235" s="36" t="s">
        <v>94</v>
      </c>
      <c r="B235" s="30" t="s">
        <v>70</v>
      </c>
      <c r="C235" s="31" t="s">
        <v>79</v>
      </c>
      <c r="D235" s="31" t="s">
        <v>63</v>
      </c>
      <c r="E235" s="31" t="s">
        <v>95</v>
      </c>
      <c r="F235" s="31" t="s">
        <v>9</v>
      </c>
      <c r="G235" s="32">
        <f t="shared" ref="G235:H235" si="98">G236+G252</f>
        <v>11547500</v>
      </c>
      <c r="H235" s="32">
        <f t="shared" si="98"/>
        <v>11547500</v>
      </c>
      <c r="I235" s="153">
        <v>11547500</v>
      </c>
      <c r="J235" s="154">
        <v>11547500</v>
      </c>
      <c r="K235" s="146">
        <f t="shared" si="92"/>
        <v>0</v>
      </c>
      <c r="L235" s="146">
        <f t="shared" si="92"/>
        <v>0</v>
      </c>
    </row>
    <row r="236" spans="1:12" s="20" customFormat="1" ht="25.5">
      <c r="A236" s="36" t="s">
        <v>203</v>
      </c>
      <c r="B236" s="30" t="s">
        <v>70</v>
      </c>
      <c r="C236" s="31" t="s">
        <v>79</v>
      </c>
      <c r="D236" s="31" t="s">
        <v>63</v>
      </c>
      <c r="E236" s="31" t="s">
        <v>204</v>
      </c>
      <c r="F236" s="31" t="s">
        <v>9</v>
      </c>
      <c r="G236" s="32">
        <f t="shared" ref="G236:H236" si="99">G237+G242+G248</f>
        <v>8210000</v>
      </c>
      <c r="H236" s="32">
        <f t="shared" si="99"/>
        <v>8210000</v>
      </c>
      <c r="I236" s="153">
        <v>8210000</v>
      </c>
      <c r="J236" s="154">
        <v>8210000</v>
      </c>
      <c r="K236" s="146">
        <f t="shared" si="92"/>
        <v>0</v>
      </c>
      <c r="L236" s="146">
        <f t="shared" si="92"/>
        <v>0</v>
      </c>
    </row>
    <row r="237" spans="1:12" s="20" customFormat="1" ht="25.5">
      <c r="A237" s="36" t="s">
        <v>205</v>
      </c>
      <c r="B237" s="30" t="s">
        <v>70</v>
      </c>
      <c r="C237" s="31" t="s">
        <v>79</v>
      </c>
      <c r="D237" s="31" t="s">
        <v>63</v>
      </c>
      <c r="E237" s="31" t="s">
        <v>206</v>
      </c>
      <c r="F237" s="31" t="s">
        <v>9</v>
      </c>
      <c r="G237" s="32">
        <f t="shared" ref="G237:H238" si="100">G238</f>
        <v>5000000</v>
      </c>
      <c r="H237" s="32">
        <f t="shared" si="100"/>
        <v>5000000</v>
      </c>
      <c r="I237" s="153">
        <v>5000000</v>
      </c>
      <c r="J237" s="154">
        <v>5000000</v>
      </c>
      <c r="K237" s="146">
        <f t="shared" si="92"/>
        <v>0</v>
      </c>
      <c r="L237" s="146">
        <f t="shared" si="92"/>
        <v>0</v>
      </c>
    </row>
    <row r="238" spans="1:12" s="20" customFormat="1" ht="38.25">
      <c r="A238" s="36" t="s">
        <v>207</v>
      </c>
      <c r="B238" s="30" t="s">
        <v>70</v>
      </c>
      <c r="C238" s="31" t="s">
        <v>79</v>
      </c>
      <c r="D238" s="31" t="s">
        <v>63</v>
      </c>
      <c r="E238" s="31" t="s">
        <v>208</v>
      </c>
      <c r="F238" s="31" t="s">
        <v>9</v>
      </c>
      <c r="G238" s="32">
        <f t="shared" si="100"/>
        <v>5000000</v>
      </c>
      <c r="H238" s="32">
        <f t="shared" si="100"/>
        <v>5000000</v>
      </c>
      <c r="I238" s="153">
        <v>5000000</v>
      </c>
      <c r="J238" s="154">
        <v>5000000</v>
      </c>
      <c r="K238" s="146">
        <f t="shared" si="92"/>
        <v>0</v>
      </c>
      <c r="L238" s="146">
        <f t="shared" si="92"/>
        <v>0</v>
      </c>
    </row>
    <row r="239" spans="1:12" s="20" customFormat="1" ht="38.25">
      <c r="A239" s="36" t="s">
        <v>209</v>
      </c>
      <c r="B239" s="30" t="s">
        <v>70</v>
      </c>
      <c r="C239" s="31" t="s">
        <v>79</v>
      </c>
      <c r="D239" s="31" t="s">
        <v>63</v>
      </c>
      <c r="E239" s="31" t="s">
        <v>208</v>
      </c>
      <c r="F239" s="31" t="s">
        <v>210</v>
      </c>
      <c r="G239" s="32">
        <f t="shared" ref="G239:H239" si="101">SUM(G240:G241)</f>
        <v>5000000</v>
      </c>
      <c r="H239" s="32">
        <f t="shared" si="101"/>
        <v>5000000</v>
      </c>
      <c r="I239" s="153">
        <v>5000000</v>
      </c>
      <c r="J239" s="154">
        <v>5000000</v>
      </c>
      <c r="K239" s="146">
        <f t="shared" si="92"/>
        <v>0</v>
      </c>
      <c r="L239" s="146">
        <f t="shared" si="92"/>
        <v>0</v>
      </c>
    </row>
    <row r="240" spans="1:12" s="34" customFormat="1" ht="51">
      <c r="A240" s="33" t="s">
        <v>211</v>
      </c>
      <c r="B240" s="30" t="s">
        <v>70</v>
      </c>
      <c r="C240" s="31" t="s">
        <v>79</v>
      </c>
      <c r="D240" s="31" t="s">
        <v>63</v>
      </c>
      <c r="E240" s="31" t="s">
        <v>208</v>
      </c>
      <c r="F240" s="31" t="s">
        <v>212</v>
      </c>
      <c r="G240" s="32">
        <v>3000000</v>
      </c>
      <c r="H240" s="32">
        <v>3000000</v>
      </c>
      <c r="I240" s="155">
        <v>3000000</v>
      </c>
      <c r="J240" s="156">
        <v>3000000</v>
      </c>
      <c r="K240" s="146">
        <f t="shared" si="92"/>
        <v>0</v>
      </c>
      <c r="L240" s="146">
        <f t="shared" si="92"/>
        <v>0</v>
      </c>
    </row>
    <row r="241" spans="1:12" s="34" customFormat="1" ht="51">
      <c r="A241" s="33" t="s">
        <v>213</v>
      </c>
      <c r="B241" s="30" t="s">
        <v>70</v>
      </c>
      <c r="C241" s="31" t="s">
        <v>79</v>
      </c>
      <c r="D241" s="31" t="s">
        <v>63</v>
      </c>
      <c r="E241" s="31" t="s">
        <v>208</v>
      </c>
      <c r="F241" s="31" t="s">
        <v>214</v>
      </c>
      <c r="G241" s="32">
        <v>2000000</v>
      </c>
      <c r="H241" s="32">
        <v>2000000</v>
      </c>
      <c r="I241" s="155">
        <v>2000000</v>
      </c>
      <c r="J241" s="156">
        <v>2000000</v>
      </c>
      <c r="K241" s="146">
        <f t="shared" si="92"/>
        <v>0</v>
      </c>
      <c r="L241" s="146">
        <f t="shared" si="92"/>
        <v>0</v>
      </c>
    </row>
    <row r="242" spans="1:12" s="20" customFormat="1" ht="38.25">
      <c r="A242" s="36" t="s">
        <v>215</v>
      </c>
      <c r="B242" s="30" t="s">
        <v>70</v>
      </c>
      <c r="C242" s="31" t="s">
        <v>79</v>
      </c>
      <c r="D242" s="31" t="s">
        <v>63</v>
      </c>
      <c r="E242" s="31" t="s">
        <v>216</v>
      </c>
      <c r="F242" s="31" t="s">
        <v>9</v>
      </c>
      <c r="G242" s="32">
        <f t="shared" ref="G242:H242" si="102">G243</f>
        <v>2550000</v>
      </c>
      <c r="H242" s="32">
        <f t="shared" si="102"/>
        <v>2550000</v>
      </c>
      <c r="I242" s="153">
        <v>2550000</v>
      </c>
      <c r="J242" s="154">
        <v>2550000</v>
      </c>
      <c r="K242" s="146">
        <f t="shared" si="92"/>
        <v>0</v>
      </c>
      <c r="L242" s="146">
        <f t="shared" si="92"/>
        <v>0</v>
      </c>
    </row>
    <row r="243" spans="1:12" s="20" customFormat="1" ht="38.25">
      <c r="A243" s="36" t="s">
        <v>217</v>
      </c>
      <c r="B243" s="30" t="s">
        <v>70</v>
      </c>
      <c r="C243" s="31" t="s">
        <v>79</v>
      </c>
      <c r="D243" s="31" t="s">
        <v>63</v>
      </c>
      <c r="E243" s="31" t="s">
        <v>218</v>
      </c>
      <c r="F243" s="31" t="s">
        <v>9</v>
      </c>
      <c r="G243" s="32">
        <f t="shared" ref="G243:H243" si="103">G244+G246</f>
        <v>2550000</v>
      </c>
      <c r="H243" s="32">
        <f t="shared" si="103"/>
        <v>2550000</v>
      </c>
      <c r="I243" s="153">
        <v>2550000</v>
      </c>
      <c r="J243" s="154">
        <v>2550000</v>
      </c>
      <c r="K243" s="146">
        <f t="shared" si="92"/>
        <v>0</v>
      </c>
      <c r="L243" s="146">
        <f t="shared" si="92"/>
        <v>0</v>
      </c>
    </row>
    <row r="244" spans="1:12" s="20" customFormat="1" ht="25.5">
      <c r="A244" s="29" t="s">
        <v>28</v>
      </c>
      <c r="B244" s="30" t="s">
        <v>70</v>
      </c>
      <c r="C244" s="31" t="s">
        <v>79</v>
      </c>
      <c r="D244" s="31" t="s">
        <v>63</v>
      </c>
      <c r="E244" s="31" t="s">
        <v>218</v>
      </c>
      <c r="F244" s="31" t="s">
        <v>29</v>
      </c>
      <c r="G244" s="32">
        <f t="shared" ref="G244:H244" si="104">G245</f>
        <v>150000</v>
      </c>
      <c r="H244" s="32">
        <f t="shared" si="104"/>
        <v>150000</v>
      </c>
      <c r="I244" s="153">
        <v>150000</v>
      </c>
      <c r="J244" s="154">
        <v>150000</v>
      </c>
      <c r="K244" s="146">
        <f t="shared" si="92"/>
        <v>0</v>
      </c>
      <c r="L244" s="146">
        <f t="shared" si="92"/>
        <v>0</v>
      </c>
    </row>
    <row r="245" spans="1:12" s="20" customFormat="1">
      <c r="A245" s="33" t="s">
        <v>30</v>
      </c>
      <c r="B245" s="30" t="s">
        <v>70</v>
      </c>
      <c r="C245" s="31" t="s">
        <v>79</v>
      </c>
      <c r="D245" s="31" t="s">
        <v>63</v>
      </c>
      <c r="E245" s="31" t="s">
        <v>218</v>
      </c>
      <c r="F245" s="31" t="s">
        <v>31</v>
      </c>
      <c r="G245" s="32">
        <v>150000</v>
      </c>
      <c r="H245" s="32">
        <v>150000</v>
      </c>
      <c r="I245" s="153">
        <v>150000</v>
      </c>
      <c r="J245" s="154">
        <v>150000</v>
      </c>
      <c r="K245" s="146">
        <f t="shared" si="92"/>
        <v>0</v>
      </c>
      <c r="L245" s="146">
        <f t="shared" si="92"/>
        <v>0</v>
      </c>
    </row>
    <row r="246" spans="1:12" s="20" customFormat="1" ht="25.5">
      <c r="A246" s="163" t="s">
        <v>188</v>
      </c>
      <c r="B246" s="30" t="s">
        <v>70</v>
      </c>
      <c r="C246" s="31" t="s">
        <v>79</v>
      </c>
      <c r="D246" s="31" t="s">
        <v>63</v>
      </c>
      <c r="E246" s="31" t="s">
        <v>218</v>
      </c>
      <c r="F246" s="31" t="s">
        <v>189</v>
      </c>
      <c r="G246" s="32">
        <f t="shared" ref="G246:H246" si="105">G247</f>
        <v>2400000</v>
      </c>
      <c r="H246" s="32">
        <f t="shared" si="105"/>
        <v>2400000</v>
      </c>
      <c r="I246" s="153">
        <v>2400000</v>
      </c>
      <c r="J246" s="154">
        <v>2400000</v>
      </c>
      <c r="K246" s="146">
        <f t="shared" si="92"/>
        <v>0</v>
      </c>
      <c r="L246" s="146">
        <f t="shared" si="92"/>
        <v>0</v>
      </c>
    </row>
    <row r="247" spans="1:12" s="34" customFormat="1" ht="25.5">
      <c r="A247" s="33" t="s">
        <v>219</v>
      </c>
      <c r="B247" s="30" t="s">
        <v>70</v>
      </c>
      <c r="C247" s="31" t="s">
        <v>79</v>
      </c>
      <c r="D247" s="31" t="s">
        <v>63</v>
      </c>
      <c r="E247" s="31" t="s">
        <v>218</v>
      </c>
      <c r="F247" s="31" t="s">
        <v>220</v>
      </c>
      <c r="G247" s="32">
        <v>2400000</v>
      </c>
      <c r="H247" s="32">
        <v>2400000</v>
      </c>
      <c r="I247" s="155">
        <v>2400000</v>
      </c>
      <c r="J247" s="156">
        <v>2400000</v>
      </c>
      <c r="K247" s="146">
        <f t="shared" si="92"/>
        <v>0</v>
      </c>
      <c r="L247" s="146">
        <f t="shared" si="92"/>
        <v>0</v>
      </c>
    </row>
    <row r="248" spans="1:12" s="20" customFormat="1" ht="38.25">
      <c r="A248" s="36" t="s">
        <v>221</v>
      </c>
      <c r="B248" s="30" t="s">
        <v>70</v>
      </c>
      <c r="C248" s="31" t="s">
        <v>79</v>
      </c>
      <c r="D248" s="31" t="s">
        <v>63</v>
      </c>
      <c r="E248" s="31" t="s">
        <v>222</v>
      </c>
      <c r="F248" s="31" t="s">
        <v>9</v>
      </c>
      <c r="G248" s="32">
        <f t="shared" ref="G248:H250" si="106">G249</f>
        <v>660000</v>
      </c>
      <c r="H248" s="32">
        <f t="shared" si="106"/>
        <v>660000</v>
      </c>
      <c r="I248" s="153">
        <v>660000</v>
      </c>
      <c r="J248" s="154">
        <v>660000</v>
      </c>
      <c r="K248" s="146">
        <f t="shared" si="92"/>
        <v>0</v>
      </c>
      <c r="L248" s="146">
        <f t="shared" si="92"/>
        <v>0</v>
      </c>
    </row>
    <row r="249" spans="1:12" s="20" customFormat="1" ht="38.25">
      <c r="A249" s="36" t="s">
        <v>217</v>
      </c>
      <c r="B249" s="30" t="s">
        <v>70</v>
      </c>
      <c r="C249" s="31" t="s">
        <v>79</v>
      </c>
      <c r="D249" s="31" t="s">
        <v>63</v>
      </c>
      <c r="E249" s="31" t="s">
        <v>223</v>
      </c>
      <c r="F249" s="31" t="s">
        <v>9</v>
      </c>
      <c r="G249" s="32">
        <f t="shared" si="106"/>
        <v>660000</v>
      </c>
      <c r="H249" s="32">
        <f t="shared" si="106"/>
        <v>660000</v>
      </c>
      <c r="I249" s="153">
        <v>660000</v>
      </c>
      <c r="J249" s="154">
        <v>660000</v>
      </c>
      <c r="K249" s="146">
        <f t="shared" si="92"/>
        <v>0</v>
      </c>
      <c r="L249" s="146">
        <f t="shared" si="92"/>
        <v>0</v>
      </c>
    </row>
    <row r="250" spans="1:12" s="20" customFormat="1" ht="25.5">
      <c r="A250" s="29" t="s">
        <v>28</v>
      </c>
      <c r="B250" s="30" t="s">
        <v>70</v>
      </c>
      <c r="C250" s="31" t="s">
        <v>79</v>
      </c>
      <c r="D250" s="31" t="s">
        <v>63</v>
      </c>
      <c r="E250" s="31" t="s">
        <v>223</v>
      </c>
      <c r="F250" s="31" t="s">
        <v>29</v>
      </c>
      <c r="G250" s="32">
        <f t="shared" si="106"/>
        <v>660000</v>
      </c>
      <c r="H250" s="32">
        <f t="shared" si="106"/>
        <v>660000</v>
      </c>
      <c r="I250" s="153">
        <v>660000</v>
      </c>
      <c r="J250" s="154">
        <v>660000</v>
      </c>
      <c r="K250" s="146">
        <f t="shared" si="92"/>
        <v>0</v>
      </c>
      <c r="L250" s="146">
        <f t="shared" si="92"/>
        <v>0</v>
      </c>
    </row>
    <row r="251" spans="1:12" s="20" customFormat="1">
      <c r="A251" s="33" t="s">
        <v>30</v>
      </c>
      <c r="B251" s="30" t="s">
        <v>70</v>
      </c>
      <c r="C251" s="31" t="s">
        <v>79</v>
      </c>
      <c r="D251" s="31" t="s">
        <v>63</v>
      </c>
      <c r="E251" s="31" t="s">
        <v>223</v>
      </c>
      <c r="F251" s="31" t="s">
        <v>31</v>
      </c>
      <c r="G251" s="32">
        <v>660000</v>
      </c>
      <c r="H251" s="32">
        <v>660000</v>
      </c>
      <c r="I251" s="153">
        <v>660000</v>
      </c>
      <c r="J251" s="154">
        <v>660000</v>
      </c>
      <c r="K251" s="146">
        <f t="shared" si="92"/>
        <v>0</v>
      </c>
      <c r="L251" s="146">
        <f t="shared" si="92"/>
        <v>0</v>
      </c>
    </row>
    <row r="252" spans="1:12" s="20" customFormat="1" ht="25.5">
      <c r="A252" s="29" t="s">
        <v>96</v>
      </c>
      <c r="B252" s="30" t="s">
        <v>70</v>
      </c>
      <c r="C252" s="31" t="s">
        <v>79</v>
      </c>
      <c r="D252" s="31" t="s">
        <v>63</v>
      </c>
      <c r="E252" s="31" t="s">
        <v>97</v>
      </c>
      <c r="F252" s="31" t="s">
        <v>9</v>
      </c>
      <c r="G252" s="32">
        <f t="shared" ref="G252:H252" si="107">G257+G253</f>
        <v>3337500</v>
      </c>
      <c r="H252" s="32">
        <f t="shared" si="107"/>
        <v>3337500</v>
      </c>
      <c r="I252" s="153">
        <v>3337500</v>
      </c>
      <c r="J252" s="154">
        <v>3337500</v>
      </c>
      <c r="K252" s="146">
        <f t="shared" si="92"/>
        <v>0</v>
      </c>
      <c r="L252" s="146">
        <f t="shared" si="92"/>
        <v>0</v>
      </c>
    </row>
    <row r="253" spans="1:12" s="20" customFormat="1" ht="25.5">
      <c r="A253" s="36" t="s">
        <v>224</v>
      </c>
      <c r="B253" s="30" t="s">
        <v>70</v>
      </c>
      <c r="C253" s="31" t="s">
        <v>79</v>
      </c>
      <c r="D253" s="31" t="s">
        <v>63</v>
      </c>
      <c r="E253" s="31" t="s">
        <v>225</v>
      </c>
      <c r="F253" s="31" t="s">
        <v>9</v>
      </c>
      <c r="G253" s="32">
        <f t="shared" ref="G253:H255" si="108">G254</f>
        <v>1080000</v>
      </c>
      <c r="H253" s="32">
        <f t="shared" si="108"/>
        <v>1080000</v>
      </c>
      <c r="I253" s="153">
        <v>1080000</v>
      </c>
      <c r="J253" s="154">
        <v>1080000</v>
      </c>
      <c r="K253" s="146">
        <f t="shared" si="92"/>
        <v>0</v>
      </c>
      <c r="L253" s="146">
        <f t="shared" si="92"/>
        <v>0</v>
      </c>
    </row>
    <row r="254" spans="1:12" s="20" customFormat="1" ht="25.5">
      <c r="A254" s="36" t="s">
        <v>226</v>
      </c>
      <c r="B254" s="30" t="s">
        <v>70</v>
      </c>
      <c r="C254" s="31" t="s">
        <v>79</v>
      </c>
      <c r="D254" s="31" t="s">
        <v>63</v>
      </c>
      <c r="E254" s="31" t="s">
        <v>227</v>
      </c>
      <c r="F254" s="31" t="s">
        <v>9</v>
      </c>
      <c r="G254" s="32">
        <f t="shared" si="108"/>
        <v>1080000</v>
      </c>
      <c r="H254" s="32">
        <f t="shared" si="108"/>
        <v>1080000</v>
      </c>
      <c r="I254" s="153">
        <v>1080000</v>
      </c>
      <c r="J254" s="154">
        <v>1080000</v>
      </c>
      <c r="K254" s="146">
        <f t="shared" si="92"/>
        <v>0</v>
      </c>
      <c r="L254" s="146">
        <f t="shared" si="92"/>
        <v>0</v>
      </c>
    </row>
    <row r="255" spans="1:12" s="20" customFormat="1" ht="25.5">
      <c r="A255" s="29" t="s">
        <v>28</v>
      </c>
      <c r="B255" s="30" t="s">
        <v>70</v>
      </c>
      <c r="C255" s="31" t="s">
        <v>79</v>
      </c>
      <c r="D255" s="31" t="s">
        <v>63</v>
      </c>
      <c r="E255" s="31" t="s">
        <v>227</v>
      </c>
      <c r="F255" s="31" t="s">
        <v>29</v>
      </c>
      <c r="G255" s="32">
        <f t="shared" si="108"/>
        <v>1080000</v>
      </c>
      <c r="H255" s="32">
        <f t="shared" si="108"/>
        <v>1080000</v>
      </c>
      <c r="I255" s="153">
        <v>1080000</v>
      </c>
      <c r="J255" s="154">
        <v>1080000</v>
      </c>
      <c r="K255" s="146">
        <f t="shared" si="92"/>
        <v>0</v>
      </c>
      <c r="L255" s="146">
        <f t="shared" si="92"/>
        <v>0</v>
      </c>
    </row>
    <row r="256" spans="1:12" s="20" customFormat="1">
      <c r="A256" s="33" t="s">
        <v>30</v>
      </c>
      <c r="B256" s="30" t="s">
        <v>70</v>
      </c>
      <c r="C256" s="31" t="s">
        <v>79</v>
      </c>
      <c r="D256" s="31" t="s">
        <v>63</v>
      </c>
      <c r="E256" s="31" t="s">
        <v>227</v>
      </c>
      <c r="F256" s="31" t="s">
        <v>31</v>
      </c>
      <c r="G256" s="32">
        <v>1080000</v>
      </c>
      <c r="H256" s="32">
        <v>1080000</v>
      </c>
      <c r="I256" s="153">
        <v>1080000</v>
      </c>
      <c r="J256" s="154">
        <v>1080000</v>
      </c>
      <c r="K256" s="146">
        <f t="shared" si="92"/>
        <v>0</v>
      </c>
      <c r="L256" s="146">
        <f t="shared" si="92"/>
        <v>0</v>
      </c>
    </row>
    <row r="257" spans="1:12" s="20" customFormat="1" ht="25.5">
      <c r="A257" s="29" t="s">
        <v>228</v>
      </c>
      <c r="B257" s="30" t="s">
        <v>70</v>
      </c>
      <c r="C257" s="31" t="s">
        <v>79</v>
      </c>
      <c r="D257" s="31" t="s">
        <v>63</v>
      </c>
      <c r="E257" s="31" t="s">
        <v>229</v>
      </c>
      <c r="F257" s="31" t="s">
        <v>9</v>
      </c>
      <c r="G257" s="32">
        <f t="shared" ref="G257:H257" si="109">G258</f>
        <v>2257500</v>
      </c>
      <c r="H257" s="32">
        <f t="shared" si="109"/>
        <v>2257500</v>
      </c>
      <c r="I257" s="153">
        <v>2257500</v>
      </c>
      <c r="J257" s="154">
        <v>2257500</v>
      </c>
      <c r="K257" s="146">
        <f t="shared" si="92"/>
        <v>0</v>
      </c>
      <c r="L257" s="146">
        <f t="shared" si="92"/>
        <v>0</v>
      </c>
    </row>
    <row r="258" spans="1:12" s="20" customFormat="1" ht="38.25">
      <c r="A258" s="36" t="s">
        <v>230</v>
      </c>
      <c r="B258" s="30" t="s">
        <v>70</v>
      </c>
      <c r="C258" s="31" t="s">
        <v>79</v>
      </c>
      <c r="D258" s="31" t="s">
        <v>63</v>
      </c>
      <c r="E258" s="31" t="s">
        <v>231</v>
      </c>
      <c r="F258" s="31" t="s">
        <v>9</v>
      </c>
      <c r="G258" s="32">
        <f t="shared" ref="G258:H258" si="110">G259+G261</f>
        <v>2257500</v>
      </c>
      <c r="H258" s="32">
        <f t="shared" si="110"/>
        <v>2257500</v>
      </c>
      <c r="I258" s="153">
        <v>2257500</v>
      </c>
      <c r="J258" s="154">
        <v>2257500</v>
      </c>
      <c r="K258" s="146">
        <f t="shared" si="92"/>
        <v>0</v>
      </c>
      <c r="L258" s="146">
        <f t="shared" si="92"/>
        <v>0</v>
      </c>
    </row>
    <row r="259" spans="1:12" s="20" customFormat="1" ht="25.5">
      <c r="A259" s="29" t="s">
        <v>28</v>
      </c>
      <c r="B259" s="30" t="s">
        <v>70</v>
      </c>
      <c r="C259" s="31" t="s">
        <v>79</v>
      </c>
      <c r="D259" s="31" t="s">
        <v>63</v>
      </c>
      <c r="E259" s="31" t="s">
        <v>231</v>
      </c>
      <c r="F259" s="31" t="s">
        <v>29</v>
      </c>
      <c r="G259" s="32">
        <v>2057500</v>
      </c>
      <c r="H259" s="32">
        <v>2057500</v>
      </c>
      <c r="I259" s="153">
        <v>2057500</v>
      </c>
      <c r="J259" s="154">
        <v>2057500</v>
      </c>
      <c r="K259" s="146">
        <f t="shared" si="92"/>
        <v>0</v>
      </c>
      <c r="L259" s="146">
        <f t="shared" si="92"/>
        <v>0</v>
      </c>
    </row>
    <row r="260" spans="1:12" s="20" customFormat="1">
      <c r="A260" s="33" t="s">
        <v>30</v>
      </c>
      <c r="B260" s="30" t="s">
        <v>70</v>
      </c>
      <c r="C260" s="31" t="s">
        <v>79</v>
      </c>
      <c r="D260" s="31" t="s">
        <v>63</v>
      </c>
      <c r="E260" s="31" t="s">
        <v>231</v>
      </c>
      <c r="F260" s="31" t="s">
        <v>31</v>
      </c>
      <c r="G260" s="32">
        <v>2057500</v>
      </c>
      <c r="H260" s="32">
        <v>2057500</v>
      </c>
      <c r="I260" s="153">
        <v>2057500</v>
      </c>
      <c r="J260" s="154">
        <v>2057500</v>
      </c>
      <c r="K260" s="146">
        <f t="shared" si="92"/>
        <v>0</v>
      </c>
      <c r="L260" s="146">
        <f t="shared" si="92"/>
        <v>0</v>
      </c>
    </row>
    <row r="261" spans="1:12" s="20" customFormat="1" ht="38.25">
      <c r="A261" s="29" t="s">
        <v>209</v>
      </c>
      <c r="B261" s="30" t="s">
        <v>70</v>
      </c>
      <c r="C261" s="31" t="s">
        <v>79</v>
      </c>
      <c r="D261" s="31" t="s">
        <v>63</v>
      </c>
      <c r="E261" s="31" t="s">
        <v>231</v>
      </c>
      <c r="F261" s="31" t="s">
        <v>210</v>
      </c>
      <c r="G261" s="32">
        <f t="shared" ref="G261:H261" si="111">G262</f>
        <v>200000</v>
      </c>
      <c r="H261" s="32">
        <f t="shared" si="111"/>
        <v>200000</v>
      </c>
      <c r="I261" s="153">
        <v>200000</v>
      </c>
      <c r="J261" s="154">
        <v>200000</v>
      </c>
      <c r="K261" s="146">
        <f t="shared" si="92"/>
        <v>0</v>
      </c>
      <c r="L261" s="146">
        <f t="shared" si="92"/>
        <v>0</v>
      </c>
    </row>
    <row r="262" spans="1:12" s="34" customFormat="1" ht="51">
      <c r="A262" s="33" t="s">
        <v>213</v>
      </c>
      <c r="B262" s="30" t="s">
        <v>70</v>
      </c>
      <c r="C262" s="31" t="s">
        <v>79</v>
      </c>
      <c r="D262" s="31" t="s">
        <v>63</v>
      </c>
      <c r="E262" s="31" t="s">
        <v>231</v>
      </c>
      <c r="F262" s="31" t="s">
        <v>214</v>
      </c>
      <c r="G262" s="32">
        <v>200000</v>
      </c>
      <c r="H262" s="32">
        <v>200000</v>
      </c>
      <c r="I262" s="155">
        <v>200000</v>
      </c>
      <c r="J262" s="156">
        <v>200000</v>
      </c>
      <c r="K262" s="146">
        <f t="shared" si="92"/>
        <v>0</v>
      </c>
      <c r="L262" s="146">
        <f t="shared" si="92"/>
        <v>0</v>
      </c>
    </row>
    <row r="263" spans="1:12" s="20" customFormat="1">
      <c r="A263" s="21" t="s">
        <v>232</v>
      </c>
      <c r="B263" s="22" t="s">
        <v>70</v>
      </c>
      <c r="C263" s="23" t="s">
        <v>233</v>
      </c>
      <c r="D263" s="23" t="s">
        <v>7</v>
      </c>
      <c r="E263" s="23" t="s">
        <v>8</v>
      </c>
      <c r="F263" s="23" t="s">
        <v>9</v>
      </c>
      <c r="G263" s="24">
        <f t="shared" ref="G263:H269" si="112">G264</f>
        <v>160000</v>
      </c>
      <c r="H263" s="24">
        <f t="shared" si="112"/>
        <v>160000</v>
      </c>
      <c r="I263" s="149">
        <v>160000</v>
      </c>
      <c r="J263" s="150">
        <v>160000</v>
      </c>
      <c r="K263" s="146">
        <f t="shared" si="92"/>
        <v>0</v>
      </c>
      <c r="L263" s="146">
        <f t="shared" si="92"/>
        <v>0</v>
      </c>
    </row>
    <row r="264" spans="1:12" s="20" customFormat="1" ht="25.5">
      <c r="A264" s="25" t="s">
        <v>234</v>
      </c>
      <c r="B264" s="26" t="s">
        <v>70</v>
      </c>
      <c r="C264" s="27" t="s">
        <v>233</v>
      </c>
      <c r="D264" s="27" t="s">
        <v>91</v>
      </c>
      <c r="E264" s="27" t="s">
        <v>8</v>
      </c>
      <c r="F264" s="27" t="s">
        <v>9</v>
      </c>
      <c r="G264" s="28">
        <f t="shared" si="112"/>
        <v>160000</v>
      </c>
      <c r="H264" s="28">
        <f t="shared" si="112"/>
        <v>160000</v>
      </c>
      <c r="I264" s="151">
        <v>160000</v>
      </c>
      <c r="J264" s="152">
        <v>160000</v>
      </c>
      <c r="K264" s="146">
        <f t="shared" si="92"/>
        <v>0</v>
      </c>
      <c r="L264" s="146">
        <f t="shared" si="92"/>
        <v>0</v>
      </c>
    </row>
    <row r="265" spans="1:12" s="20" customFormat="1" ht="25.5">
      <c r="A265" s="36" t="s">
        <v>103</v>
      </c>
      <c r="B265" s="30" t="s">
        <v>70</v>
      </c>
      <c r="C265" s="31" t="s">
        <v>233</v>
      </c>
      <c r="D265" s="31" t="s">
        <v>91</v>
      </c>
      <c r="E265" s="31" t="s">
        <v>104</v>
      </c>
      <c r="F265" s="31" t="s">
        <v>9</v>
      </c>
      <c r="G265" s="32">
        <f t="shared" si="112"/>
        <v>160000</v>
      </c>
      <c r="H265" s="32">
        <f t="shared" si="112"/>
        <v>160000</v>
      </c>
      <c r="I265" s="153">
        <v>160000</v>
      </c>
      <c r="J265" s="154">
        <v>160000</v>
      </c>
      <c r="K265" s="146">
        <f t="shared" si="92"/>
        <v>0</v>
      </c>
      <c r="L265" s="146">
        <f t="shared" si="92"/>
        <v>0</v>
      </c>
    </row>
    <row r="266" spans="1:12" s="20" customFormat="1" ht="25.5">
      <c r="A266" s="36" t="s">
        <v>235</v>
      </c>
      <c r="B266" s="30" t="s">
        <v>70</v>
      </c>
      <c r="C266" s="31" t="s">
        <v>233</v>
      </c>
      <c r="D266" s="31" t="s">
        <v>91</v>
      </c>
      <c r="E266" s="31" t="s">
        <v>236</v>
      </c>
      <c r="F266" s="31" t="s">
        <v>9</v>
      </c>
      <c r="G266" s="32">
        <f t="shared" si="112"/>
        <v>160000</v>
      </c>
      <c r="H266" s="32">
        <f t="shared" si="112"/>
        <v>160000</v>
      </c>
      <c r="I266" s="153">
        <v>160000</v>
      </c>
      <c r="J266" s="154">
        <v>160000</v>
      </c>
      <c r="K266" s="146">
        <f t="shared" si="92"/>
        <v>0</v>
      </c>
      <c r="L266" s="146">
        <f t="shared" si="92"/>
        <v>0</v>
      </c>
    </row>
    <row r="267" spans="1:12" s="20" customFormat="1" ht="38.25">
      <c r="A267" s="36" t="s">
        <v>237</v>
      </c>
      <c r="B267" s="30" t="s">
        <v>70</v>
      </c>
      <c r="C267" s="31" t="s">
        <v>233</v>
      </c>
      <c r="D267" s="31" t="s">
        <v>91</v>
      </c>
      <c r="E267" s="31" t="s">
        <v>238</v>
      </c>
      <c r="F267" s="31" t="s">
        <v>9</v>
      </c>
      <c r="G267" s="32">
        <f t="shared" si="112"/>
        <v>160000</v>
      </c>
      <c r="H267" s="32">
        <f t="shared" si="112"/>
        <v>160000</v>
      </c>
      <c r="I267" s="153">
        <v>160000</v>
      </c>
      <c r="J267" s="154">
        <v>160000</v>
      </c>
      <c r="K267" s="146">
        <f t="shared" si="92"/>
        <v>0</v>
      </c>
      <c r="L267" s="146">
        <f t="shared" si="92"/>
        <v>0</v>
      </c>
    </row>
    <row r="268" spans="1:12" s="20" customFormat="1" ht="25.5">
      <c r="A268" s="36" t="s">
        <v>239</v>
      </c>
      <c r="B268" s="30" t="s">
        <v>70</v>
      </c>
      <c r="C268" s="31" t="s">
        <v>233</v>
      </c>
      <c r="D268" s="31" t="s">
        <v>91</v>
      </c>
      <c r="E268" s="31" t="s">
        <v>240</v>
      </c>
      <c r="F268" s="31" t="s">
        <v>9</v>
      </c>
      <c r="G268" s="32">
        <f t="shared" si="112"/>
        <v>160000</v>
      </c>
      <c r="H268" s="32">
        <f t="shared" si="112"/>
        <v>160000</v>
      </c>
      <c r="I268" s="153">
        <v>160000</v>
      </c>
      <c r="J268" s="154">
        <v>160000</v>
      </c>
      <c r="K268" s="146">
        <f t="shared" si="92"/>
        <v>0</v>
      </c>
      <c r="L268" s="146">
        <f t="shared" si="92"/>
        <v>0</v>
      </c>
    </row>
    <row r="269" spans="1:12" s="20" customFormat="1" ht="25.5">
      <c r="A269" s="29" t="s">
        <v>28</v>
      </c>
      <c r="B269" s="30" t="s">
        <v>70</v>
      </c>
      <c r="C269" s="31" t="s">
        <v>233</v>
      </c>
      <c r="D269" s="31" t="s">
        <v>91</v>
      </c>
      <c r="E269" s="31" t="s">
        <v>240</v>
      </c>
      <c r="F269" s="31" t="s">
        <v>29</v>
      </c>
      <c r="G269" s="32">
        <f t="shared" si="112"/>
        <v>160000</v>
      </c>
      <c r="H269" s="32">
        <f t="shared" si="112"/>
        <v>160000</v>
      </c>
      <c r="I269" s="153">
        <v>160000</v>
      </c>
      <c r="J269" s="154">
        <v>160000</v>
      </c>
      <c r="K269" s="146">
        <f t="shared" si="92"/>
        <v>0</v>
      </c>
      <c r="L269" s="146">
        <f t="shared" si="92"/>
        <v>0</v>
      </c>
    </row>
    <row r="270" spans="1:12" s="20" customFormat="1">
      <c r="A270" s="33" t="s">
        <v>30</v>
      </c>
      <c r="B270" s="30" t="s">
        <v>70</v>
      </c>
      <c r="C270" s="31" t="s">
        <v>233</v>
      </c>
      <c r="D270" s="31" t="s">
        <v>91</v>
      </c>
      <c r="E270" s="31" t="s">
        <v>240</v>
      </c>
      <c r="F270" s="31" t="s">
        <v>31</v>
      </c>
      <c r="G270" s="32">
        <v>160000</v>
      </c>
      <c r="H270" s="32">
        <v>160000</v>
      </c>
      <c r="I270" s="153">
        <v>160000</v>
      </c>
      <c r="J270" s="154">
        <v>160000</v>
      </c>
      <c r="K270" s="146">
        <f t="shared" si="92"/>
        <v>0</v>
      </c>
      <c r="L270" s="146">
        <f t="shared" si="92"/>
        <v>0</v>
      </c>
    </row>
    <row r="271" spans="1:12" s="20" customFormat="1">
      <c r="A271" s="21" t="s">
        <v>241</v>
      </c>
      <c r="B271" s="22" t="s">
        <v>70</v>
      </c>
      <c r="C271" s="23" t="s">
        <v>242</v>
      </c>
      <c r="D271" s="23" t="s">
        <v>7</v>
      </c>
      <c r="E271" s="23" t="s">
        <v>8</v>
      </c>
      <c r="F271" s="23" t="s">
        <v>9</v>
      </c>
      <c r="G271" s="24">
        <f t="shared" ref="G271:H277" si="113">G272</f>
        <v>2061000</v>
      </c>
      <c r="H271" s="24">
        <f t="shared" si="113"/>
        <v>2061000</v>
      </c>
      <c r="I271" s="149">
        <v>2061000</v>
      </c>
      <c r="J271" s="150">
        <v>2061000</v>
      </c>
      <c r="K271" s="146">
        <f t="shared" si="92"/>
        <v>0</v>
      </c>
      <c r="L271" s="146">
        <f t="shared" si="92"/>
        <v>0</v>
      </c>
    </row>
    <row r="272" spans="1:12" s="20" customFormat="1">
      <c r="A272" s="25" t="s">
        <v>243</v>
      </c>
      <c r="B272" s="26" t="s">
        <v>70</v>
      </c>
      <c r="C272" s="27" t="s">
        <v>242</v>
      </c>
      <c r="D272" s="27" t="s">
        <v>11</v>
      </c>
      <c r="E272" s="27" t="s">
        <v>8</v>
      </c>
      <c r="F272" s="27" t="s">
        <v>9</v>
      </c>
      <c r="G272" s="28">
        <f t="shared" si="113"/>
        <v>2061000</v>
      </c>
      <c r="H272" s="28">
        <f t="shared" si="113"/>
        <v>2061000</v>
      </c>
      <c r="I272" s="151">
        <v>2061000</v>
      </c>
      <c r="J272" s="152">
        <v>2061000</v>
      </c>
      <c r="K272" s="146">
        <f t="shared" si="92"/>
        <v>0</v>
      </c>
      <c r="L272" s="146">
        <f t="shared" si="92"/>
        <v>0</v>
      </c>
    </row>
    <row r="273" spans="1:12" s="20" customFormat="1">
      <c r="A273" s="29" t="s">
        <v>244</v>
      </c>
      <c r="B273" s="30" t="s">
        <v>70</v>
      </c>
      <c r="C273" s="31" t="s">
        <v>242</v>
      </c>
      <c r="D273" s="31" t="s">
        <v>11</v>
      </c>
      <c r="E273" s="31" t="s">
        <v>245</v>
      </c>
      <c r="F273" s="31" t="s">
        <v>9</v>
      </c>
      <c r="G273" s="32">
        <f t="shared" si="113"/>
        <v>2061000</v>
      </c>
      <c r="H273" s="32">
        <f t="shared" si="113"/>
        <v>2061000</v>
      </c>
      <c r="I273" s="153">
        <v>2061000</v>
      </c>
      <c r="J273" s="154">
        <v>2061000</v>
      </c>
      <c r="K273" s="146">
        <f t="shared" si="92"/>
        <v>0</v>
      </c>
      <c r="L273" s="146">
        <f t="shared" si="92"/>
        <v>0</v>
      </c>
    </row>
    <row r="274" spans="1:12" s="20" customFormat="1" ht="51">
      <c r="A274" s="36" t="s">
        <v>246</v>
      </c>
      <c r="B274" s="30" t="s">
        <v>70</v>
      </c>
      <c r="C274" s="31" t="s">
        <v>242</v>
      </c>
      <c r="D274" s="31" t="s">
        <v>11</v>
      </c>
      <c r="E274" s="31" t="s">
        <v>247</v>
      </c>
      <c r="F274" s="31" t="s">
        <v>9</v>
      </c>
      <c r="G274" s="32">
        <f t="shared" si="113"/>
        <v>2061000</v>
      </c>
      <c r="H274" s="32">
        <f t="shared" si="113"/>
        <v>2061000</v>
      </c>
      <c r="I274" s="153">
        <v>2061000</v>
      </c>
      <c r="J274" s="154">
        <v>2061000</v>
      </c>
      <c r="K274" s="146">
        <f t="shared" si="92"/>
        <v>0</v>
      </c>
      <c r="L274" s="146">
        <f t="shared" si="92"/>
        <v>0</v>
      </c>
    </row>
    <row r="275" spans="1:12" s="20" customFormat="1" ht="63.75">
      <c r="A275" s="36" t="s">
        <v>248</v>
      </c>
      <c r="B275" s="30" t="s">
        <v>70</v>
      </c>
      <c r="C275" s="31" t="s">
        <v>242</v>
      </c>
      <c r="D275" s="31" t="s">
        <v>11</v>
      </c>
      <c r="E275" s="31" t="s">
        <v>249</v>
      </c>
      <c r="F275" s="31" t="s">
        <v>9</v>
      </c>
      <c r="G275" s="32">
        <f t="shared" si="113"/>
        <v>2061000</v>
      </c>
      <c r="H275" s="32">
        <f t="shared" si="113"/>
        <v>2061000</v>
      </c>
      <c r="I275" s="153">
        <v>2061000</v>
      </c>
      <c r="J275" s="154">
        <v>2061000</v>
      </c>
      <c r="K275" s="146">
        <f t="shared" si="92"/>
        <v>0</v>
      </c>
      <c r="L275" s="146">
        <f t="shared" si="92"/>
        <v>0</v>
      </c>
    </row>
    <row r="276" spans="1:12" s="20" customFormat="1" ht="25.5">
      <c r="A276" s="36" t="s">
        <v>250</v>
      </c>
      <c r="B276" s="30" t="s">
        <v>70</v>
      </c>
      <c r="C276" s="31" t="s">
        <v>242</v>
      </c>
      <c r="D276" s="31" t="s">
        <v>11</v>
      </c>
      <c r="E276" s="31" t="s">
        <v>251</v>
      </c>
      <c r="F276" s="31" t="s">
        <v>9</v>
      </c>
      <c r="G276" s="32">
        <f t="shared" si="113"/>
        <v>2061000</v>
      </c>
      <c r="H276" s="32">
        <f t="shared" si="113"/>
        <v>2061000</v>
      </c>
      <c r="I276" s="153">
        <v>2061000</v>
      </c>
      <c r="J276" s="154">
        <v>2061000</v>
      </c>
      <c r="K276" s="146">
        <f t="shared" si="92"/>
        <v>0</v>
      </c>
      <c r="L276" s="146">
        <f t="shared" si="92"/>
        <v>0</v>
      </c>
    </row>
    <row r="277" spans="1:12" s="20" customFormat="1" ht="25.5">
      <c r="A277" s="29" t="s">
        <v>28</v>
      </c>
      <c r="B277" s="30" t="s">
        <v>70</v>
      </c>
      <c r="C277" s="31" t="s">
        <v>242</v>
      </c>
      <c r="D277" s="31" t="s">
        <v>11</v>
      </c>
      <c r="E277" s="31" t="s">
        <v>251</v>
      </c>
      <c r="F277" s="31" t="s">
        <v>29</v>
      </c>
      <c r="G277" s="32">
        <f t="shared" si="113"/>
        <v>2061000</v>
      </c>
      <c r="H277" s="32">
        <f t="shared" si="113"/>
        <v>2061000</v>
      </c>
      <c r="I277" s="153">
        <v>2061000</v>
      </c>
      <c r="J277" s="154">
        <v>2061000</v>
      </c>
      <c r="K277" s="146">
        <f t="shared" si="92"/>
        <v>0</v>
      </c>
      <c r="L277" s="146">
        <f t="shared" si="92"/>
        <v>0</v>
      </c>
    </row>
    <row r="278" spans="1:12" s="20" customFormat="1">
      <c r="A278" s="33" t="s">
        <v>30</v>
      </c>
      <c r="B278" s="30" t="s">
        <v>70</v>
      </c>
      <c r="C278" s="31" t="s">
        <v>242</v>
      </c>
      <c r="D278" s="31" t="s">
        <v>11</v>
      </c>
      <c r="E278" s="31" t="s">
        <v>251</v>
      </c>
      <c r="F278" s="31" t="s">
        <v>31</v>
      </c>
      <c r="G278" s="32">
        <v>2061000</v>
      </c>
      <c r="H278" s="32">
        <v>2061000</v>
      </c>
      <c r="I278" s="153">
        <v>2061000</v>
      </c>
      <c r="J278" s="154">
        <v>2061000</v>
      </c>
      <c r="K278" s="146">
        <f t="shared" si="92"/>
        <v>0</v>
      </c>
      <c r="L278" s="146">
        <f t="shared" si="92"/>
        <v>0</v>
      </c>
    </row>
    <row r="279" spans="1:12" s="8" customFormat="1">
      <c r="A279" s="21" t="s">
        <v>62</v>
      </c>
      <c r="B279" s="22" t="s">
        <v>70</v>
      </c>
      <c r="C279" s="23" t="s">
        <v>63</v>
      </c>
      <c r="D279" s="23" t="s">
        <v>7</v>
      </c>
      <c r="E279" s="23" t="s">
        <v>8</v>
      </c>
      <c r="F279" s="23" t="s">
        <v>9</v>
      </c>
      <c r="G279" s="24">
        <f t="shared" ref="G279:H279" si="114">G287+G280</f>
        <v>20607500</v>
      </c>
      <c r="H279" s="24">
        <f t="shared" si="114"/>
        <v>20607500</v>
      </c>
      <c r="I279" s="149">
        <v>20607500</v>
      </c>
      <c r="J279" s="150">
        <v>20607500</v>
      </c>
      <c r="K279" s="146">
        <f t="shared" si="92"/>
        <v>0</v>
      </c>
      <c r="L279" s="146">
        <f t="shared" si="92"/>
        <v>0</v>
      </c>
    </row>
    <row r="280" spans="1:12" s="8" customFormat="1">
      <c r="A280" s="25" t="s">
        <v>64</v>
      </c>
      <c r="B280" s="26" t="s">
        <v>70</v>
      </c>
      <c r="C280" s="27" t="s">
        <v>63</v>
      </c>
      <c r="D280" s="27" t="s">
        <v>11</v>
      </c>
      <c r="E280" s="27" t="s">
        <v>8</v>
      </c>
      <c r="F280" s="27" t="s">
        <v>9</v>
      </c>
      <c r="G280" s="28">
        <f t="shared" ref="G280:H285" si="115">G281</f>
        <v>5050500</v>
      </c>
      <c r="H280" s="28">
        <f t="shared" si="115"/>
        <v>5050500</v>
      </c>
      <c r="I280" s="151">
        <v>5050500</v>
      </c>
      <c r="J280" s="152">
        <v>5050500</v>
      </c>
      <c r="K280" s="146">
        <f t="shared" si="92"/>
        <v>0</v>
      </c>
      <c r="L280" s="146">
        <f t="shared" si="92"/>
        <v>0</v>
      </c>
    </row>
    <row r="281" spans="1:12" s="8" customFormat="1" ht="38.25">
      <c r="A281" s="36" t="s">
        <v>111</v>
      </c>
      <c r="B281" s="30" t="s">
        <v>70</v>
      </c>
      <c r="C281" s="31" t="s">
        <v>63</v>
      </c>
      <c r="D281" s="31" t="s">
        <v>11</v>
      </c>
      <c r="E281" s="31" t="s">
        <v>112</v>
      </c>
      <c r="F281" s="31" t="s">
        <v>9</v>
      </c>
      <c r="G281" s="32">
        <f t="shared" si="115"/>
        <v>5050500</v>
      </c>
      <c r="H281" s="32">
        <f t="shared" si="115"/>
        <v>5050500</v>
      </c>
      <c r="I281" s="153">
        <v>5050500</v>
      </c>
      <c r="J281" s="154">
        <v>5050500</v>
      </c>
      <c r="K281" s="146">
        <f t="shared" si="92"/>
        <v>0</v>
      </c>
      <c r="L281" s="146">
        <f t="shared" si="92"/>
        <v>0</v>
      </c>
    </row>
    <row r="282" spans="1:12" s="8" customFormat="1" ht="25.5">
      <c r="A282" s="36" t="s">
        <v>113</v>
      </c>
      <c r="B282" s="30" t="s">
        <v>70</v>
      </c>
      <c r="C282" s="31" t="s">
        <v>63</v>
      </c>
      <c r="D282" s="31" t="s">
        <v>11</v>
      </c>
      <c r="E282" s="31" t="s">
        <v>114</v>
      </c>
      <c r="F282" s="31" t="s">
        <v>9</v>
      </c>
      <c r="G282" s="32">
        <f t="shared" si="115"/>
        <v>5050500</v>
      </c>
      <c r="H282" s="32">
        <f t="shared" si="115"/>
        <v>5050500</v>
      </c>
      <c r="I282" s="153">
        <v>5050500</v>
      </c>
      <c r="J282" s="154">
        <v>5050500</v>
      </c>
      <c r="K282" s="146">
        <f t="shared" si="92"/>
        <v>0</v>
      </c>
      <c r="L282" s="146">
        <f t="shared" si="92"/>
        <v>0</v>
      </c>
    </row>
    <row r="283" spans="1:12" s="8" customFormat="1" ht="38.25">
      <c r="A283" s="36" t="s">
        <v>252</v>
      </c>
      <c r="B283" s="30" t="s">
        <v>70</v>
      </c>
      <c r="C283" s="31" t="s">
        <v>63</v>
      </c>
      <c r="D283" s="31" t="s">
        <v>11</v>
      </c>
      <c r="E283" s="31" t="s">
        <v>253</v>
      </c>
      <c r="F283" s="31" t="s">
        <v>9</v>
      </c>
      <c r="G283" s="32">
        <f t="shared" si="115"/>
        <v>5050500</v>
      </c>
      <c r="H283" s="32">
        <f t="shared" si="115"/>
        <v>5050500</v>
      </c>
      <c r="I283" s="153">
        <v>5050500</v>
      </c>
      <c r="J283" s="154">
        <v>5050500</v>
      </c>
      <c r="K283" s="146">
        <f t="shared" si="92"/>
        <v>0</v>
      </c>
      <c r="L283" s="146">
        <f t="shared" si="92"/>
        <v>0</v>
      </c>
    </row>
    <row r="284" spans="1:12" s="8" customFormat="1" ht="25.5">
      <c r="A284" s="36" t="s">
        <v>65</v>
      </c>
      <c r="B284" s="30" t="s">
        <v>70</v>
      </c>
      <c r="C284" s="31" t="s">
        <v>63</v>
      </c>
      <c r="D284" s="31" t="s">
        <v>11</v>
      </c>
      <c r="E284" s="31" t="s">
        <v>254</v>
      </c>
      <c r="F284" s="31" t="s">
        <v>9</v>
      </c>
      <c r="G284" s="32">
        <f t="shared" si="115"/>
        <v>5050500</v>
      </c>
      <c r="H284" s="32">
        <f t="shared" si="115"/>
        <v>5050500</v>
      </c>
      <c r="I284" s="153">
        <v>5050500</v>
      </c>
      <c r="J284" s="154">
        <v>5050500</v>
      </c>
      <c r="K284" s="146">
        <f t="shared" si="92"/>
        <v>0</v>
      </c>
      <c r="L284" s="146">
        <f t="shared" si="92"/>
        <v>0</v>
      </c>
    </row>
    <row r="285" spans="1:12" s="8" customFormat="1" ht="25.5">
      <c r="A285" s="29" t="s">
        <v>28</v>
      </c>
      <c r="B285" s="30" t="s">
        <v>70</v>
      </c>
      <c r="C285" s="31" t="s">
        <v>63</v>
      </c>
      <c r="D285" s="31" t="s">
        <v>11</v>
      </c>
      <c r="E285" s="31" t="s">
        <v>254</v>
      </c>
      <c r="F285" s="31" t="s">
        <v>29</v>
      </c>
      <c r="G285" s="32">
        <f t="shared" si="115"/>
        <v>5050500</v>
      </c>
      <c r="H285" s="32">
        <f t="shared" si="115"/>
        <v>5050500</v>
      </c>
      <c r="I285" s="153">
        <v>5050500</v>
      </c>
      <c r="J285" s="154">
        <v>5050500</v>
      </c>
      <c r="K285" s="146">
        <f t="shared" si="92"/>
        <v>0</v>
      </c>
      <c r="L285" s="146">
        <f t="shared" si="92"/>
        <v>0</v>
      </c>
    </row>
    <row r="286" spans="1:12" s="8" customFormat="1">
      <c r="A286" s="33" t="s">
        <v>30</v>
      </c>
      <c r="B286" s="30" t="s">
        <v>70</v>
      </c>
      <c r="C286" s="31" t="s">
        <v>63</v>
      </c>
      <c r="D286" s="31" t="s">
        <v>11</v>
      </c>
      <c r="E286" s="31" t="s">
        <v>254</v>
      </c>
      <c r="F286" s="31" t="s">
        <v>31</v>
      </c>
      <c r="G286" s="32">
        <v>5050500</v>
      </c>
      <c r="H286" s="32">
        <v>5050500</v>
      </c>
      <c r="I286" s="153">
        <v>5050500</v>
      </c>
      <c r="J286" s="154">
        <v>5050500</v>
      </c>
      <c r="K286" s="146">
        <f t="shared" si="92"/>
        <v>0</v>
      </c>
      <c r="L286" s="146">
        <f t="shared" si="92"/>
        <v>0</v>
      </c>
    </row>
    <row r="287" spans="1:12" s="8" customFormat="1">
      <c r="A287" s="25" t="s">
        <v>67</v>
      </c>
      <c r="B287" s="26" t="s">
        <v>70</v>
      </c>
      <c r="C287" s="27" t="s">
        <v>63</v>
      </c>
      <c r="D287" s="27" t="s">
        <v>68</v>
      </c>
      <c r="E287" s="27" t="s">
        <v>8</v>
      </c>
      <c r="F287" s="27" t="s">
        <v>9</v>
      </c>
      <c r="G287" s="28">
        <f t="shared" ref="G287:H296" si="116">G288</f>
        <v>15557000</v>
      </c>
      <c r="H287" s="28">
        <f t="shared" si="116"/>
        <v>15557000</v>
      </c>
      <c r="I287" s="151">
        <v>15557000</v>
      </c>
      <c r="J287" s="152">
        <v>15557000</v>
      </c>
      <c r="K287" s="146">
        <f t="shared" si="92"/>
        <v>0</v>
      </c>
      <c r="L287" s="146">
        <f t="shared" si="92"/>
        <v>0</v>
      </c>
    </row>
    <row r="288" spans="1:12" s="20" customFormat="1" ht="38.25">
      <c r="A288" s="36" t="s">
        <v>111</v>
      </c>
      <c r="B288" s="30" t="s">
        <v>70</v>
      </c>
      <c r="C288" s="31" t="s">
        <v>63</v>
      </c>
      <c r="D288" s="31" t="s">
        <v>68</v>
      </c>
      <c r="E288" s="31" t="s">
        <v>112</v>
      </c>
      <c r="F288" s="31" t="s">
        <v>9</v>
      </c>
      <c r="G288" s="32">
        <f t="shared" si="116"/>
        <v>15557000</v>
      </c>
      <c r="H288" s="32">
        <f t="shared" si="116"/>
        <v>15557000</v>
      </c>
      <c r="I288" s="153">
        <v>15557000</v>
      </c>
      <c r="J288" s="154">
        <v>15557000</v>
      </c>
      <c r="K288" s="146">
        <f t="shared" ref="K288:L339" si="117">G288-I288</f>
        <v>0</v>
      </c>
      <c r="L288" s="146">
        <f t="shared" si="117"/>
        <v>0</v>
      </c>
    </row>
    <row r="289" spans="1:12" s="20" customFormat="1" ht="25.5">
      <c r="A289" s="36" t="s">
        <v>113</v>
      </c>
      <c r="B289" s="30" t="s">
        <v>70</v>
      </c>
      <c r="C289" s="31" t="s">
        <v>63</v>
      </c>
      <c r="D289" s="31" t="s">
        <v>68</v>
      </c>
      <c r="E289" s="31" t="s">
        <v>114</v>
      </c>
      <c r="F289" s="31" t="s">
        <v>9</v>
      </c>
      <c r="G289" s="32">
        <f t="shared" ref="G289:H289" si="118">G294+G290</f>
        <v>15557000</v>
      </c>
      <c r="H289" s="32">
        <f t="shared" si="118"/>
        <v>15557000</v>
      </c>
      <c r="I289" s="153">
        <v>15557000</v>
      </c>
      <c r="J289" s="154">
        <v>15557000</v>
      </c>
      <c r="K289" s="146">
        <f t="shared" si="117"/>
        <v>0</v>
      </c>
      <c r="L289" s="146">
        <f t="shared" si="117"/>
        <v>0</v>
      </c>
    </row>
    <row r="290" spans="1:12" s="8" customFormat="1" ht="38.25">
      <c r="A290" s="36" t="s">
        <v>252</v>
      </c>
      <c r="B290" s="30" t="s">
        <v>70</v>
      </c>
      <c r="C290" s="31" t="s">
        <v>63</v>
      </c>
      <c r="D290" s="31" t="s">
        <v>68</v>
      </c>
      <c r="E290" s="31" t="s">
        <v>253</v>
      </c>
      <c r="F290" s="31" t="s">
        <v>9</v>
      </c>
      <c r="G290" s="32">
        <f t="shared" ref="G290:H292" si="119">G291</f>
        <v>2190000</v>
      </c>
      <c r="H290" s="32">
        <f t="shared" si="119"/>
        <v>2190000</v>
      </c>
      <c r="I290" s="153">
        <v>2190000</v>
      </c>
      <c r="J290" s="154">
        <v>2190000</v>
      </c>
      <c r="K290" s="146">
        <f t="shared" si="117"/>
        <v>0</v>
      </c>
      <c r="L290" s="146">
        <f t="shared" si="117"/>
        <v>0</v>
      </c>
    </row>
    <row r="291" spans="1:12" s="8" customFormat="1" ht="25.5">
      <c r="A291" s="36" t="s">
        <v>65</v>
      </c>
      <c r="B291" s="30" t="s">
        <v>70</v>
      </c>
      <c r="C291" s="31" t="s">
        <v>63</v>
      </c>
      <c r="D291" s="31" t="s">
        <v>68</v>
      </c>
      <c r="E291" s="31" t="s">
        <v>254</v>
      </c>
      <c r="F291" s="31" t="s">
        <v>9</v>
      </c>
      <c r="G291" s="32">
        <f t="shared" si="119"/>
        <v>2190000</v>
      </c>
      <c r="H291" s="32">
        <f t="shared" si="119"/>
        <v>2190000</v>
      </c>
      <c r="I291" s="153">
        <v>2190000</v>
      </c>
      <c r="J291" s="154">
        <v>2190000</v>
      </c>
      <c r="K291" s="146">
        <f t="shared" si="117"/>
        <v>0</v>
      </c>
      <c r="L291" s="146">
        <f t="shared" si="117"/>
        <v>0</v>
      </c>
    </row>
    <row r="292" spans="1:12" s="8" customFormat="1" ht="25.5">
      <c r="A292" s="29" t="s">
        <v>28</v>
      </c>
      <c r="B292" s="30" t="s">
        <v>70</v>
      </c>
      <c r="C292" s="31" t="s">
        <v>63</v>
      </c>
      <c r="D292" s="31" t="s">
        <v>68</v>
      </c>
      <c r="E292" s="31" t="s">
        <v>254</v>
      </c>
      <c r="F292" s="31" t="s">
        <v>29</v>
      </c>
      <c r="G292" s="32">
        <f t="shared" si="119"/>
        <v>2190000</v>
      </c>
      <c r="H292" s="32">
        <f t="shared" si="119"/>
        <v>2190000</v>
      </c>
      <c r="I292" s="153">
        <v>2190000</v>
      </c>
      <c r="J292" s="154">
        <v>2190000</v>
      </c>
      <c r="K292" s="146">
        <f t="shared" si="117"/>
        <v>0</v>
      </c>
      <c r="L292" s="146">
        <f t="shared" si="117"/>
        <v>0</v>
      </c>
    </row>
    <row r="293" spans="1:12" s="8" customFormat="1">
      <c r="A293" s="33" t="s">
        <v>30</v>
      </c>
      <c r="B293" s="30" t="s">
        <v>70</v>
      </c>
      <c r="C293" s="31" t="s">
        <v>63</v>
      </c>
      <c r="D293" s="31" t="s">
        <v>68</v>
      </c>
      <c r="E293" s="31" t="s">
        <v>254</v>
      </c>
      <c r="F293" s="31" t="s">
        <v>31</v>
      </c>
      <c r="G293" s="32">
        <v>2190000</v>
      </c>
      <c r="H293" s="32">
        <v>2190000</v>
      </c>
      <c r="I293" s="153">
        <v>2190000</v>
      </c>
      <c r="J293" s="154">
        <v>2190000</v>
      </c>
      <c r="K293" s="146">
        <f t="shared" si="117"/>
        <v>0</v>
      </c>
      <c r="L293" s="146">
        <f t="shared" si="117"/>
        <v>0</v>
      </c>
    </row>
    <row r="294" spans="1:12" s="20" customFormat="1" ht="38.25">
      <c r="A294" s="36" t="s">
        <v>255</v>
      </c>
      <c r="B294" s="30" t="s">
        <v>70</v>
      </c>
      <c r="C294" s="31" t="s">
        <v>63</v>
      </c>
      <c r="D294" s="31" t="s">
        <v>68</v>
      </c>
      <c r="E294" s="31" t="s">
        <v>256</v>
      </c>
      <c r="F294" s="31" t="s">
        <v>9</v>
      </c>
      <c r="G294" s="32">
        <f t="shared" ref="G294:H294" si="120">G295</f>
        <v>13367000</v>
      </c>
      <c r="H294" s="32">
        <f t="shared" si="120"/>
        <v>13367000</v>
      </c>
      <c r="I294" s="153">
        <v>13367000</v>
      </c>
      <c r="J294" s="154">
        <v>13367000</v>
      </c>
      <c r="K294" s="146">
        <f t="shared" si="117"/>
        <v>0</v>
      </c>
      <c r="L294" s="146">
        <f t="shared" si="117"/>
        <v>0</v>
      </c>
    </row>
    <row r="295" spans="1:12" s="20" customFormat="1" ht="25.5">
      <c r="A295" s="36" t="s">
        <v>257</v>
      </c>
      <c r="B295" s="30" t="s">
        <v>70</v>
      </c>
      <c r="C295" s="31" t="s">
        <v>63</v>
      </c>
      <c r="D295" s="31" t="s">
        <v>68</v>
      </c>
      <c r="E295" s="31" t="s">
        <v>258</v>
      </c>
      <c r="F295" s="31" t="s">
        <v>9</v>
      </c>
      <c r="G295" s="32">
        <f t="shared" si="116"/>
        <v>13367000</v>
      </c>
      <c r="H295" s="32">
        <f t="shared" si="116"/>
        <v>13367000</v>
      </c>
      <c r="I295" s="153">
        <v>13367000</v>
      </c>
      <c r="J295" s="154">
        <v>13367000</v>
      </c>
      <c r="K295" s="146">
        <f t="shared" si="117"/>
        <v>0</v>
      </c>
      <c r="L295" s="146">
        <f t="shared" si="117"/>
        <v>0</v>
      </c>
    </row>
    <row r="296" spans="1:12" s="20" customFormat="1" ht="38.25">
      <c r="A296" s="36" t="s">
        <v>209</v>
      </c>
      <c r="B296" s="30" t="s">
        <v>70</v>
      </c>
      <c r="C296" s="31" t="s">
        <v>63</v>
      </c>
      <c r="D296" s="31" t="s">
        <v>68</v>
      </c>
      <c r="E296" s="31" t="s">
        <v>258</v>
      </c>
      <c r="F296" s="31" t="s">
        <v>210</v>
      </c>
      <c r="G296" s="32">
        <f t="shared" si="116"/>
        <v>13367000</v>
      </c>
      <c r="H296" s="32">
        <f t="shared" si="116"/>
        <v>13367000</v>
      </c>
      <c r="I296" s="153">
        <v>13367000</v>
      </c>
      <c r="J296" s="154">
        <v>13367000</v>
      </c>
      <c r="K296" s="146">
        <f t="shared" si="117"/>
        <v>0</v>
      </c>
      <c r="L296" s="146">
        <f t="shared" si="117"/>
        <v>0</v>
      </c>
    </row>
    <row r="297" spans="1:12" s="34" customFormat="1" ht="51">
      <c r="A297" s="33" t="s">
        <v>211</v>
      </c>
      <c r="B297" s="30" t="s">
        <v>70</v>
      </c>
      <c r="C297" s="31" t="s">
        <v>63</v>
      </c>
      <c r="D297" s="31" t="s">
        <v>68</v>
      </c>
      <c r="E297" s="31" t="s">
        <v>258</v>
      </c>
      <c r="F297" s="31" t="s">
        <v>212</v>
      </c>
      <c r="G297" s="32">
        <v>13367000</v>
      </c>
      <c r="H297" s="32">
        <v>13367000</v>
      </c>
      <c r="I297" s="155">
        <v>13367000</v>
      </c>
      <c r="J297" s="156">
        <v>13367000</v>
      </c>
      <c r="K297" s="146">
        <f t="shared" si="117"/>
        <v>0</v>
      </c>
      <c r="L297" s="146">
        <f t="shared" si="117"/>
        <v>0</v>
      </c>
    </row>
    <row r="298" spans="1:12" s="20" customFormat="1">
      <c r="A298" s="36"/>
      <c r="B298" s="30"/>
      <c r="C298" s="31"/>
      <c r="D298" s="31"/>
      <c r="E298" s="31"/>
      <c r="F298" s="31"/>
      <c r="G298" s="32"/>
      <c r="H298" s="32"/>
      <c r="I298" s="153"/>
      <c r="J298" s="154"/>
      <c r="K298" s="146">
        <f t="shared" si="117"/>
        <v>0</v>
      </c>
      <c r="L298" s="146">
        <f t="shared" si="117"/>
        <v>0</v>
      </c>
    </row>
    <row r="299" spans="1:12" s="20" customFormat="1" ht="25.5">
      <c r="A299" s="16" t="s">
        <v>259</v>
      </c>
      <c r="B299" s="17" t="s">
        <v>260</v>
      </c>
      <c r="C299" s="18" t="s">
        <v>7</v>
      </c>
      <c r="D299" s="18" t="s">
        <v>7</v>
      </c>
      <c r="E299" s="18" t="s">
        <v>8</v>
      </c>
      <c r="F299" s="18" t="s">
        <v>9</v>
      </c>
      <c r="G299" s="19">
        <f>G300+G336+G350</f>
        <v>86668100</v>
      </c>
      <c r="H299" s="19">
        <f>H300+H336+H350</f>
        <v>86693680</v>
      </c>
      <c r="I299" s="157">
        <v>86668100</v>
      </c>
      <c r="J299" s="158">
        <v>86693680</v>
      </c>
      <c r="K299" s="146">
        <f t="shared" si="117"/>
        <v>0</v>
      </c>
      <c r="L299" s="146">
        <f t="shared" si="117"/>
        <v>0</v>
      </c>
    </row>
    <row r="300" spans="1:12" s="20" customFormat="1">
      <c r="A300" s="21" t="s">
        <v>10</v>
      </c>
      <c r="B300" s="22" t="s">
        <v>260</v>
      </c>
      <c r="C300" s="23" t="s">
        <v>11</v>
      </c>
      <c r="D300" s="23" t="s">
        <v>7</v>
      </c>
      <c r="E300" s="23" t="s">
        <v>8</v>
      </c>
      <c r="F300" s="23" t="s">
        <v>9</v>
      </c>
      <c r="G300" s="24">
        <f t="shared" ref="G300:H300" si="121">G301</f>
        <v>78471470</v>
      </c>
      <c r="H300" s="24">
        <f t="shared" si="121"/>
        <v>78497050</v>
      </c>
      <c r="I300" s="149">
        <v>78471470</v>
      </c>
      <c r="J300" s="150">
        <v>78497050</v>
      </c>
      <c r="K300" s="146">
        <f t="shared" si="117"/>
        <v>0</v>
      </c>
      <c r="L300" s="146">
        <f t="shared" si="117"/>
        <v>0</v>
      </c>
    </row>
    <row r="301" spans="1:12" s="20" customFormat="1">
      <c r="A301" s="25" t="s">
        <v>50</v>
      </c>
      <c r="B301" s="26" t="s">
        <v>260</v>
      </c>
      <c r="C301" s="27" t="s">
        <v>11</v>
      </c>
      <c r="D301" s="27" t="s">
        <v>51</v>
      </c>
      <c r="E301" s="27" t="s">
        <v>8</v>
      </c>
      <c r="F301" s="27" t="s">
        <v>9</v>
      </c>
      <c r="G301" s="28">
        <f>G302+G320</f>
        <v>78471470</v>
      </c>
      <c r="H301" s="28">
        <f>H302+H320</f>
        <v>78497050</v>
      </c>
      <c r="I301" s="151">
        <v>78471470</v>
      </c>
      <c r="J301" s="152">
        <v>78497050</v>
      </c>
      <c r="K301" s="146">
        <f t="shared" si="117"/>
        <v>0</v>
      </c>
      <c r="L301" s="146">
        <f t="shared" si="117"/>
        <v>0</v>
      </c>
    </row>
    <row r="302" spans="1:12" s="20" customFormat="1" ht="38.25">
      <c r="A302" s="29" t="s">
        <v>261</v>
      </c>
      <c r="B302" s="30" t="s">
        <v>260</v>
      </c>
      <c r="C302" s="31" t="s">
        <v>11</v>
      </c>
      <c r="D302" s="31" t="s">
        <v>51</v>
      </c>
      <c r="E302" s="31" t="s">
        <v>262</v>
      </c>
      <c r="F302" s="31" t="s">
        <v>9</v>
      </c>
      <c r="G302" s="32">
        <f t="shared" ref="G302:H302" si="122">G303</f>
        <v>5528120</v>
      </c>
      <c r="H302" s="32">
        <f t="shared" si="122"/>
        <v>5530840</v>
      </c>
      <c r="I302" s="153">
        <v>5528120</v>
      </c>
      <c r="J302" s="154">
        <v>5530840</v>
      </c>
      <c r="K302" s="146">
        <f t="shared" si="117"/>
        <v>0</v>
      </c>
      <c r="L302" s="146">
        <f t="shared" si="117"/>
        <v>0</v>
      </c>
    </row>
    <row r="303" spans="1:12" s="20" customFormat="1" ht="51">
      <c r="A303" s="29" t="s">
        <v>263</v>
      </c>
      <c r="B303" s="30" t="s">
        <v>260</v>
      </c>
      <c r="C303" s="31" t="s">
        <v>11</v>
      </c>
      <c r="D303" s="31" t="s">
        <v>51</v>
      </c>
      <c r="E303" s="31" t="s">
        <v>264</v>
      </c>
      <c r="F303" s="31" t="s">
        <v>9</v>
      </c>
      <c r="G303" s="32">
        <f t="shared" ref="G303:H303" si="123">G304+G316</f>
        <v>5528120</v>
      </c>
      <c r="H303" s="32">
        <f t="shared" si="123"/>
        <v>5530840</v>
      </c>
      <c r="I303" s="153">
        <v>5528120</v>
      </c>
      <c r="J303" s="154">
        <v>5530840</v>
      </c>
      <c r="K303" s="146">
        <f t="shared" si="117"/>
        <v>0</v>
      </c>
      <c r="L303" s="146">
        <f t="shared" si="117"/>
        <v>0</v>
      </c>
    </row>
    <row r="304" spans="1:12" s="20" customFormat="1" ht="38.25">
      <c r="A304" s="29" t="s">
        <v>265</v>
      </c>
      <c r="B304" s="30" t="s">
        <v>260</v>
      </c>
      <c r="C304" s="31" t="s">
        <v>11</v>
      </c>
      <c r="D304" s="31" t="s">
        <v>51</v>
      </c>
      <c r="E304" s="31" t="s">
        <v>266</v>
      </c>
      <c r="F304" s="31" t="s">
        <v>9</v>
      </c>
      <c r="G304" s="32">
        <f t="shared" ref="G304:H304" si="124">G305+G310+G313</f>
        <v>4883800</v>
      </c>
      <c r="H304" s="32">
        <f t="shared" si="124"/>
        <v>4886520</v>
      </c>
      <c r="I304" s="153">
        <v>4883800</v>
      </c>
      <c r="J304" s="154">
        <v>4886520</v>
      </c>
      <c r="K304" s="146">
        <f t="shared" si="117"/>
        <v>0</v>
      </c>
      <c r="L304" s="146">
        <f t="shared" si="117"/>
        <v>0</v>
      </c>
    </row>
    <row r="305" spans="1:12" s="20" customFormat="1" ht="51">
      <c r="A305" s="29" t="s">
        <v>267</v>
      </c>
      <c r="B305" s="30" t="s">
        <v>260</v>
      </c>
      <c r="C305" s="31" t="s">
        <v>11</v>
      </c>
      <c r="D305" s="31" t="s">
        <v>51</v>
      </c>
      <c r="E305" s="31" t="s">
        <v>268</v>
      </c>
      <c r="F305" s="31" t="s">
        <v>9</v>
      </c>
      <c r="G305" s="32">
        <f t="shared" ref="G305:H305" si="125">G306+G308</f>
        <v>1267050</v>
      </c>
      <c r="H305" s="32">
        <f t="shared" si="125"/>
        <v>1269770</v>
      </c>
      <c r="I305" s="153">
        <v>1267050</v>
      </c>
      <c r="J305" s="154">
        <v>1269770</v>
      </c>
      <c r="K305" s="146">
        <f t="shared" si="117"/>
        <v>0</v>
      </c>
      <c r="L305" s="146">
        <f t="shared" si="117"/>
        <v>0</v>
      </c>
    </row>
    <row r="306" spans="1:12" s="20" customFormat="1" ht="25.5">
      <c r="A306" s="29" t="s">
        <v>28</v>
      </c>
      <c r="B306" s="30" t="s">
        <v>260</v>
      </c>
      <c r="C306" s="31" t="s">
        <v>11</v>
      </c>
      <c r="D306" s="31" t="s">
        <v>51</v>
      </c>
      <c r="E306" s="31" t="s">
        <v>268</v>
      </c>
      <c r="F306" s="31" t="s">
        <v>29</v>
      </c>
      <c r="G306" s="32">
        <f t="shared" ref="G306:H306" si="126">G307</f>
        <v>1256050</v>
      </c>
      <c r="H306" s="32">
        <f t="shared" si="126"/>
        <v>1258770</v>
      </c>
      <c r="I306" s="153">
        <v>1256050</v>
      </c>
      <c r="J306" s="154">
        <v>1258770</v>
      </c>
      <c r="K306" s="146">
        <f t="shared" si="117"/>
        <v>0</v>
      </c>
      <c r="L306" s="146">
        <f t="shared" si="117"/>
        <v>0</v>
      </c>
    </row>
    <row r="307" spans="1:12" s="20" customFormat="1">
      <c r="A307" s="33" t="s">
        <v>30</v>
      </c>
      <c r="B307" s="30" t="s">
        <v>260</v>
      </c>
      <c r="C307" s="31" t="s">
        <v>11</v>
      </c>
      <c r="D307" s="31" t="s">
        <v>51</v>
      </c>
      <c r="E307" s="31" t="s">
        <v>268</v>
      </c>
      <c r="F307" s="31" t="s">
        <v>31</v>
      </c>
      <c r="G307" s="32">
        <v>1256050</v>
      </c>
      <c r="H307" s="32">
        <v>1258770</v>
      </c>
      <c r="I307" s="153">
        <v>1256050</v>
      </c>
      <c r="J307" s="154">
        <v>1258770</v>
      </c>
      <c r="K307" s="146">
        <f t="shared" si="117"/>
        <v>0</v>
      </c>
      <c r="L307" s="146">
        <f t="shared" si="117"/>
        <v>0</v>
      </c>
    </row>
    <row r="308" spans="1:12" s="20" customFormat="1">
      <c r="A308" s="29" t="s">
        <v>32</v>
      </c>
      <c r="B308" s="30" t="s">
        <v>260</v>
      </c>
      <c r="C308" s="31" t="s">
        <v>11</v>
      </c>
      <c r="D308" s="31" t="s">
        <v>51</v>
      </c>
      <c r="E308" s="31" t="s">
        <v>268</v>
      </c>
      <c r="F308" s="31" t="s">
        <v>33</v>
      </c>
      <c r="G308" s="32">
        <f t="shared" ref="G308:H308" si="127">SUM(G309:G309)</f>
        <v>11000</v>
      </c>
      <c r="H308" s="32">
        <f t="shared" si="127"/>
        <v>11000</v>
      </c>
      <c r="I308" s="153">
        <v>11000</v>
      </c>
      <c r="J308" s="154">
        <v>11000</v>
      </c>
      <c r="K308" s="146">
        <f t="shared" si="117"/>
        <v>0</v>
      </c>
      <c r="L308" s="146">
        <f t="shared" si="117"/>
        <v>0</v>
      </c>
    </row>
    <row r="309" spans="1:12" s="34" customFormat="1">
      <c r="A309" s="33" t="s">
        <v>36</v>
      </c>
      <c r="B309" s="30" t="s">
        <v>260</v>
      </c>
      <c r="C309" s="31" t="s">
        <v>11</v>
      </c>
      <c r="D309" s="31" t="s">
        <v>51</v>
      </c>
      <c r="E309" s="31" t="s">
        <v>268</v>
      </c>
      <c r="F309" s="31" t="s">
        <v>37</v>
      </c>
      <c r="G309" s="32">
        <v>11000</v>
      </c>
      <c r="H309" s="32">
        <v>11000</v>
      </c>
      <c r="I309" s="155">
        <v>11000</v>
      </c>
      <c r="J309" s="156">
        <v>11000</v>
      </c>
      <c r="K309" s="146">
        <f t="shared" si="117"/>
        <v>0</v>
      </c>
      <c r="L309" s="146">
        <f t="shared" si="117"/>
        <v>0</v>
      </c>
    </row>
    <row r="310" spans="1:12" s="20" customFormat="1" ht="25.5">
      <c r="A310" s="29" t="s">
        <v>269</v>
      </c>
      <c r="B310" s="30" t="s">
        <v>260</v>
      </c>
      <c r="C310" s="31" t="s">
        <v>11</v>
      </c>
      <c r="D310" s="31" t="s">
        <v>51</v>
      </c>
      <c r="E310" s="31" t="s">
        <v>270</v>
      </c>
      <c r="F310" s="31" t="s">
        <v>9</v>
      </c>
      <c r="G310" s="32">
        <f t="shared" ref="G310:H311" si="128">G311</f>
        <v>1703920</v>
      </c>
      <c r="H310" s="32">
        <f t="shared" si="128"/>
        <v>1703920</v>
      </c>
      <c r="I310" s="153">
        <v>1703920</v>
      </c>
      <c r="J310" s="154">
        <v>1703920</v>
      </c>
      <c r="K310" s="146">
        <f t="shared" si="117"/>
        <v>0</v>
      </c>
      <c r="L310" s="146">
        <f t="shared" si="117"/>
        <v>0</v>
      </c>
    </row>
    <row r="311" spans="1:12" s="20" customFormat="1" ht="25.5">
      <c r="A311" s="29" t="s">
        <v>28</v>
      </c>
      <c r="B311" s="30" t="s">
        <v>260</v>
      </c>
      <c r="C311" s="31" t="s">
        <v>11</v>
      </c>
      <c r="D311" s="31" t="s">
        <v>51</v>
      </c>
      <c r="E311" s="31" t="s">
        <v>270</v>
      </c>
      <c r="F311" s="31" t="s">
        <v>29</v>
      </c>
      <c r="G311" s="32">
        <f t="shared" si="128"/>
        <v>1703920</v>
      </c>
      <c r="H311" s="32">
        <f t="shared" si="128"/>
        <v>1703920</v>
      </c>
      <c r="I311" s="153">
        <v>1703920</v>
      </c>
      <c r="J311" s="154">
        <v>1703920</v>
      </c>
      <c r="K311" s="146">
        <f t="shared" si="117"/>
        <v>0</v>
      </c>
      <c r="L311" s="146">
        <f t="shared" si="117"/>
        <v>0</v>
      </c>
    </row>
    <row r="312" spans="1:12" s="20" customFormat="1">
      <c r="A312" s="33" t="s">
        <v>30</v>
      </c>
      <c r="B312" s="30" t="s">
        <v>260</v>
      </c>
      <c r="C312" s="31" t="s">
        <v>11</v>
      </c>
      <c r="D312" s="31" t="s">
        <v>51</v>
      </c>
      <c r="E312" s="31" t="s">
        <v>270</v>
      </c>
      <c r="F312" s="31" t="s">
        <v>31</v>
      </c>
      <c r="G312" s="32">
        <v>1703920</v>
      </c>
      <c r="H312" s="32">
        <v>1703920</v>
      </c>
      <c r="I312" s="153">
        <v>1703920</v>
      </c>
      <c r="J312" s="154">
        <v>1703920</v>
      </c>
      <c r="K312" s="146">
        <f t="shared" si="117"/>
        <v>0</v>
      </c>
      <c r="L312" s="146">
        <f t="shared" si="117"/>
        <v>0</v>
      </c>
    </row>
    <row r="313" spans="1:12" s="20" customFormat="1" ht="25.5">
      <c r="A313" s="29" t="s">
        <v>271</v>
      </c>
      <c r="B313" s="30" t="s">
        <v>260</v>
      </c>
      <c r="C313" s="31" t="s">
        <v>11</v>
      </c>
      <c r="D313" s="31" t="s">
        <v>51</v>
      </c>
      <c r="E313" s="31" t="s">
        <v>272</v>
      </c>
      <c r="F313" s="31" t="s">
        <v>9</v>
      </c>
      <c r="G313" s="32">
        <f t="shared" ref="G313:H314" si="129">G314</f>
        <v>1912830</v>
      </c>
      <c r="H313" s="32">
        <f t="shared" si="129"/>
        <v>1912830</v>
      </c>
      <c r="I313" s="153">
        <v>1912830</v>
      </c>
      <c r="J313" s="154">
        <v>1912830</v>
      </c>
      <c r="K313" s="146">
        <f t="shared" si="117"/>
        <v>0</v>
      </c>
      <c r="L313" s="146">
        <f t="shared" si="117"/>
        <v>0</v>
      </c>
    </row>
    <row r="314" spans="1:12" s="20" customFormat="1" ht="25.5">
      <c r="A314" s="29" t="s">
        <v>28</v>
      </c>
      <c r="B314" s="30" t="s">
        <v>260</v>
      </c>
      <c r="C314" s="31" t="s">
        <v>11</v>
      </c>
      <c r="D314" s="31" t="s">
        <v>51</v>
      </c>
      <c r="E314" s="31" t="s">
        <v>272</v>
      </c>
      <c r="F314" s="31" t="s">
        <v>29</v>
      </c>
      <c r="G314" s="32">
        <f t="shared" si="129"/>
        <v>1912830</v>
      </c>
      <c r="H314" s="32">
        <f t="shared" si="129"/>
        <v>1912830</v>
      </c>
      <c r="I314" s="153">
        <v>1912830</v>
      </c>
      <c r="J314" s="154">
        <v>1912830</v>
      </c>
      <c r="K314" s="146">
        <f t="shared" si="117"/>
        <v>0</v>
      </c>
      <c r="L314" s="146">
        <f t="shared" si="117"/>
        <v>0</v>
      </c>
    </row>
    <row r="315" spans="1:12" s="20" customFormat="1">
      <c r="A315" s="33" t="s">
        <v>30</v>
      </c>
      <c r="B315" s="30" t="s">
        <v>260</v>
      </c>
      <c r="C315" s="31" t="s">
        <v>11</v>
      </c>
      <c r="D315" s="31" t="s">
        <v>51</v>
      </c>
      <c r="E315" s="31" t="s">
        <v>272</v>
      </c>
      <c r="F315" s="31" t="s">
        <v>31</v>
      </c>
      <c r="G315" s="32">
        <v>1912830</v>
      </c>
      <c r="H315" s="32">
        <v>1912830</v>
      </c>
      <c r="I315" s="153">
        <v>1912830</v>
      </c>
      <c r="J315" s="154">
        <v>1912830</v>
      </c>
      <c r="K315" s="146">
        <f t="shared" si="117"/>
        <v>0</v>
      </c>
      <c r="L315" s="146">
        <f t="shared" si="117"/>
        <v>0</v>
      </c>
    </row>
    <row r="316" spans="1:12" s="20" customFormat="1" ht="51">
      <c r="A316" s="164" t="s">
        <v>273</v>
      </c>
      <c r="B316" s="30" t="s">
        <v>260</v>
      </c>
      <c r="C316" s="31" t="s">
        <v>11</v>
      </c>
      <c r="D316" s="31" t="s">
        <v>51</v>
      </c>
      <c r="E316" s="31" t="s">
        <v>274</v>
      </c>
      <c r="F316" s="31" t="s">
        <v>9</v>
      </c>
      <c r="G316" s="32">
        <f t="shared" ref="G316:H318" si="130">G317</f>
        <v>644320</v>
      </c>
      <c r="H316" s="32">
        <f t="shared" si="130"/>
        <v>644320</v>
      </c>
      <c r="I316" s="153">
        <v>644320</v>
      </c>
      <c r="J316" s="154">
        <v>644320</v>
      </c>
      <c r="K316" s="146">
        <f t="shared" si="117"/>
        <v>0</v>
      </c>
      <c r="L316" s="146">
        <f t="shared" si="117"/>
        <v>0</v>
      </c>
    </row>
    <row r="317" spans="1:12" s="20" customFormat="1" ht="51">
      <c r="A317" s="29" t="s">
        <v>275</v>
      </c>
      <c r="B317" s="30" t="s">
        <v>260</v>
      </c>
      <c r="C317" s="31" t="s">
        <v>11</v>
      </c>
      <c r="D317" s="31" t="s">
        <v>51</v>
      </c>
      <c r="E317" s="31" t="s">
        <v>276</v>
      </c>
      <c r="F317" s="31" t="s">
        <v>9</v>
      </c>
      <c r="G317" s="32">
        <f t="shared" si="130"/>
        <v>644320</v>
      </c>
      <c r="H317" s="32">
        <f t="shared" si="130"/>
        <v>644320</v>
      </c>
      <c r="I317" s="153">
        <v>644320</v>
      </c>
      <c r="J317" s="154">
        <v>644320</v>
      </c>
      <c r="K317" s="146">
        <f t="shared" si="117"/>
        <v>0</v>
      </c>
      <c r="L317" s="146">
        <f t="shared" si="117"/>
        <v>0</v>
      </c>
    </row>
    <row r="318" spans="1:12" s="20" customFormat="1" ht="25.5">
      <c r="A318" s="29" t="s">
        <v>28</v>
      </c>
      <c r="B318" s="30" t="s">
        <v>260</v>
      </c>
      <c r="C318" s="31" t="s">
        <v>11</v>
      </c>
      <c r="D318" s="31" t="s">
        <v>51</v>
      </c>
      <c r="E318" s="31" t="s">
        <v>276</v>
      </c>
      <c r="F318" s="31" t="s">
        <v>29</v>
      </c>
      <c r="G318" s="32">
        <f t="shared" si="130"/>
        <v>644320</v>
      </c>
      <c r="H318" s="32">
        <f t="shared" si="130"/>
        <v>644320</v>
      </c>
      <c r="I318" s="153">
        <v>644320</v>
      </c>
      <c r="J318" s="154">
        <v>644320</v>
      </c>
      <c r="K318" s="146">
        <f t="shared" si="117"/>
        <v>0</v>
      </c>
      <c r="L318" s="146">
        <f t="shared" si="117"/>
        <v>0</v>
      </c>
    </row>
    <row r="319" spans="1:12" s="20" customFormat="1">
      <c r="A319" s="33" t="s">
        <v>30</v>
      </c>
      <c r="B319" s="30" t="s">
        <v>260</v>
      </c>
      <c r="C319" s="31" t="s">
        <v>11</v>
      </c>
      <c r="D319" s="31" t="s">
        <v>51</v>
      </c>
      <c r="E319" s="31" t="s">
        <v>276</v>
      </c>
      <c r="F319" s="31" t="s">
        <v>31</v>
      </c>
      <c r="G319" s="32">
        <v>644320</v>
      </c>
      <c r="H319" s="32">
        <v>644320</v>
      </c>
      <c r="I319" s="153">
        <v>644320</v>
      </c>
      <c r="J319" s="154">
        <v>644320</v>
      </c>
      <c r="K319" s="146">
        <f t="shared" si="117"/>
        <v>0</v>
      </c>
      <c r="L319" s="146">
        <f t="shared" si="117"/>
        <v>0</v>
      </c>
    </row>
    <row r="320" spans="1:12" s="20" customFormat="1" ht="25.5">
      <c r="A320" s="29" t="s">
        <v>284</v>
      </c>
      <c r="B320" s="30" t="s">
        <v>260</v>
      </c>
      <c r="C320" s="31" t="s">
        <v>11</v>
      </c>
      <c r="D320" s="31" t="s">
        <v>51</v>
      </c>
      <c r="E320" s="31" t="s">
        <v>285</v>
      </c>
      <c r="F320" s="31" t="s">
        <v>9</v>
      </c>
      <c r="G320" s="32">
        <f>G321</f>
        <v>72943350</v>
      </c>
      <c r="H320" s="32">
        <f>H321</f>
        <v>72966210</v>
      </c>
      <c r="I320" s="153">
        <v>72943350</v>
      </c>
      <c r="J320" s="154">
        <v>72966210</v>
      </c>
      <c r="K320" s="146">
        <f t="shared" si="117"/>
        <v>0</v>
      </c>
      <c r="L320" s="146">
        <f t="shared" si="117"/>
        <v>0</v>
      </c>
    </row>
    <row r="321" spans="1:12" s="20" customFormat="1" ht="38.25">
      <c r="A321" s="29" t="s">
        <v>286</v>
      </c>
      <c r="B321" s="30" t="s">
        <v>260</v>
      </c>
      <c r="C321" s="31" t="s">
        <v>11</v>
      </c>
      <c r="D321" s="31" t="s">
        <v>51</v>
      </c>
      <c r="E321" s="31" t="s">
        <v>287</v>
      </c>
      <c r="F321" s="31" t="s">
        <v>9</v>
      </c>
      <c r="G321" s="32">
        <f>G332+G322</f>
        <v>72943350</v>
      </c>
      <c r="H321" s="32">
        <f>H332+H322</f>
        <v>72966210</v>
      </c>
      <c r="I321" s="153">
        <v>72943350</v>
      </c>
      <c r="J321" s="154">
        <v>72966210</v>
      </c>
      <c r="K321" s="146">
        <f t="shared" si="117"/>
        <v>0</v>
      </c>
      <c r="L321" s="146">
        <f t="shared" si="117"/>
        <v>0</v>
      </c>
    </row>
    <row r="322" spans="1:12" s="20" customFormat="1" ht="25.5">
      <c r="A322" s="29" t="s">
        <v>18</v>
      </c>
      <c r="B322" s="30" t="s">
        <v>260</v>
      </c>
      <c r="C322" s="31" t="s">
        <v>11</v>
      </c>
      <c r="D322" s="31" t="s">
        <v>51</v>
      </c>
      <c r="E322" s="31" t="s">
        <v>288</v>
      </c>
      <c r="F322" s="31" t="s">
        <v>9</v>
      </c>
      <c r="G322" s="32">
        <f t="shared" ref="G322:H322" si="131">G323+G326+G328</f>
        <v>11298000</v>
      </c>
      <c r="H322" s="32">
        <f t="shared" si="131"/>
        <v>11320860</v>
      </c>
      <c r="I322" s="153">
        <v>11298000</v>
      </c>
      <c r="J322" s="154">
        <v>11320860</v>
      </c>
      <c r="K322" s="146">
        <f t="shared" si="117"/>
        <v>0</v>
      </c>
      <c r="L322" s="146">
        <f t="shared" si="117"/>
        <v>0</v>
      </c>
    </row>
    <row r="323" spans="1:12" s="20" customFormat="1" ht="25.5">
      <c r="A323" s="33" t="s">
        <v>20</v>
      </c>
      <c r="B323" s="30" t="s">
        <v>260</v>
      </c>
      <c r="C323" s="31" t="s">
        <v>11</v>
      </c>
      <c r="D323" s="31" t="s">
        <v>51</v>
      </c>
      <c r="E323" s="31" t="s">
        <v>288</v>
      </c>
      <c r="F323" s="31" t="s">
        <v>21</v>
      </c>
      <c r="G323" s="32">
        <f t="shared" ref="G323:H323" si="132">SUM(G324:G325)</f>
        <v>1571790</v>
      </c>
      <c r="H323" s="32">
        <f t="shared" si="132"/>
        <v>1571790</v>
      </c>
      <c r="I323" s="153">
        <v>1571790</v>
      </c>
      <c r="J323" s="154">
        <v>1571790</v>
      </c>
      <c r="K323" s="146">
        <f t="shared" si="117"/>
        <v>0</v>
      </c>
      <c r="L323" s="146">
        <f t="shared" si="117"/>
        <v>0</v>
      </c>
    </row>
    <row r="324" spans="1:12" s="34" customFormat="1" ht="25.5">
      <c r="A324" s="33" t="s">
        <v>22</v>
      </c>
      <c r="B324" s="30" t="s">
        <v>260</v>
      </c>
      <c r="C324" s="31" t="s">
        <v>11</v>
      </c>
      <c r="D324" s="31" t="s">
        <v>51</v>
      </c>
      <c r="E324" s="31" t="s">
        <v>288</v>
      </c>
      <c r="F324" s="31" t="s">
        <v>23</v>
      </c>
      <c r="G324" s="32">
        <v>1220339.76</v>
      </c>
      <c r="H324" s="32">
        <v>1220339.76</v>
      </c>
      <c r="I324" s="155">
        <v>1220339.76</v>
      </c>
      <c r="J324" s="156">
        <v>1220339.76</v>
      </c>
      <c r="K324" s="146">
        <f t="shared" si="117"/>
        <v>0</v>
      </c>
      <c r="L324" s="146">
        <f t="shared" si="117"/>
        <v>0</v>
      </c>
    </row>
    <row r="325" spans="1:12" s="34" customFormat="1" ht="38.25">
      <c r="A325" s="33" t="s">
        <v>26</v>
      </c>
      <c r="B325" s="30" t="s">
        <v>260</v>
      </c>
      <c r="C325" s="31" t="s">
        <v>11</v>
      </c>
      <c r="D325" s="31" t="s">
        <v>51</v>
      </c>
      <c r="E325" s="31" t="s">
        <v>288</v>
      </c>
      <c r="F325" s="31" t="s">
        <v>27</v>
      </c>
      <c r="G325" s="32">
        <v>351450.24</v>
      </c>
      <c r="H325" s="32">
        <v>351450.24</v>
      </c>
      <c r="I325" s="155">
        <v>351450.24</v>
      </c>
      <c r="J325" s="156">
        <v>351450.24</v>
      </c>
      <c r="K325" s="146">
        <f t="shared" si="117"/>
        <v>0</v>
      </c>
      <c r="L325" s="146">
        <f t="shared" si="117"/>
        <v>0</v>
      </c>
    </row>
    <row r="326" spans="1:12" s="20" customFormat="1" ht="25.5">
      <c r="A326" s="29" t="s">
        <v>28</v>
      </c>
      <c r="B326" s="30" t="s">
        <v>260</v>
      </c>
      <c r="C326" s="31" t="s">
        <v>11</v>
      </c>
      <c r="D326" s="31" t="s">
        <v>51</v>
      </c>
      <c r="E326" s="31" t="s">
        <v>288</v>
      </c>
      <c r="F326" s="31" t="s">
        <v>29</v>
      </c>
      <c r="G326" s="32">
        <f t="shared" ref="G326:H326" si="133">G327</f>
        <v>9634830</v>
      </c>
      <c r="H326" s="32">
        <f t="shared" si="133"/>
        <v>9657690</v>
      </c>
      <c r="I326" s="153">
        <v>9634830</v>
      </c>
      <c r="J326" s="154">
        <v>9657690</v>
      </c>
      <c r="K326" s="146">
        <f t="shared" si="117"/>
        <v>0</v>
      </c>
      <c r="L326" s="146">
        <f t="shared" si="117"/>
        <v>0</v>
      </c>
    </row>
    <row r="327" spans="1:12" s="20" customFormat="1">
      <c r="A327" s="33" t="s">
        <v>30</v>
      </c>
      <c r="B327" s="30" t="s">
        <v>260</v>
      </c>
      <c r="C327" s="31" t="s">
        <v>11</v>
      </c>
      <c r="D327" s="31" t="s">
        <v>51</v>
      </c>
      <c r="E327" s="31" t="s">
        <v>288</v>
      </c>
      <c r="F327" s="31" t="s">
        <v>31</v>
      </c>
      <c r="G327" s="32">
        <v>9634830</v>
      </c>
      <c r="H327" s="32">
        <v>9657690</v>
      </c>
      <c r="I327" s="153">
        <v>9634830</v>
      </c>
      <c r="J327" s="154">
        <v>9657690</v>
      </c>
      <c r="K327" s="146">
        <f t="shared" si="117"/>
        <v>0</v>
      </c>
      <c r="L327" s="146">
        <f t="shared" si="117"/>
        <v>0</v>
      </c>
    </row>
    <row r="328" spans="1:12" s="20" customFormat="1">
      <c r="A328" s="29" t="s">
        <v>32</v>
      </c>
      <c r="B328" s="30" t="s">
        <v>260</v>
      </c>
      <c r="C328" s="31" t="s">
        <v>11</v>
      </c>
      <c r="D328" s="31" t="s">
        <v>51</v>
      </c>
      <c r="E328" s="31" t="s">
        <v>288</v>
      </c>
      <c r="F328" s="31" t="s">
        <v>33</v>
      </c>
      <c r="G328" s="32">
        <f t="shared" ref="G328:H328" si="134">SUM(G329:G331)</f>
        <v>91380</v>
      </c>
      <c r="H328" s="32">
        <f t="shared" si="134"/>
        <v>91380</v>
      </c>
      <c r="I328" s="153">
        <v>91380</v>
      </c>
      <c r="J328" s="154">
        <v>91380</v>
      </c>
      <c r="K328" s="146">
        <f t="shared" si="117"/>
        <v>0</v>
      </c>
      <c r="L328" s="146">
        <f t="shared" si="117"/>
        <v>0</v>
      </c>
    </row>
    <row r="329" spans="1:12" s="34" customFormat="1">
      <c r="A329" s="33" t="s">
        <v>34</v>
      </c>
      <c r="B329" s="30" t="s">
        <v>260</v>
      </c>
      <c r="C329" s="31" t="s">
        <v>11</v>
      </c>
      <c r="D329" s="31" t="s">
        <v>51</v>
      </c>
      <c r="E329" s="31" t="s">
        <v>288</v>
      </c>
      <c r="F329" s="31" t="s">
        <v>35</v>
      </c>
      <c r="G329" s="32">
        <v>77569.17</v>
      </c>
      <c r="H329" s="32">
        <v>77569.17</v>
      </c>
      <c r="I329" s="155">
        <v>77569.17</v>
      </c>
      <c r="J329" s="156">
        <v>77569.17</v>
      </c>
      <c r="K329" s="146">
        <f t="shared" si="117"/>
        <v>0</v>
      </c>
      <c r="L329" s="146">
        <f t="shared" si="117"/>
        <v>0</v>
      </c>
    </row>
    <row r="330" spans="1:12" s="34" customFormat="1">
      <c r="A330" s="33" t="s">
        <v>36</v>
      </c>
      <c r="B330" s="30" t="s">
        <v>260</v>
      </c>
      <c r="C330" s="31" t="s">
        <v>11</v>
      </c>
      <c r="D330" s="31" t="s">
        <v>51</v>
      </c>
      <c r="E330" s="31" t="s">
        <v>288</v>
      </c>
      <c r="F330" s="31" t="s">
        <v>37</v>
      </c>
      <c r="G330" s="32">
        <v>7974.67</v>
      </c>
      <c r="H330" s="32">
        <v>7974.67</v>
      </c>
      <c r="I330" s="155">
        <v>7974.67</v>
      </c>
      <c r="J330" s="156">
        <v>7974.67</v>
      </c>
      <c r="K330" s="146">
        <f t="shared" si="117"/>
        <v>0</v>
      </c>
      <c r="L330" s="146">
        <f t="shared" si="117"/>
        <v>0</v>
      </c>
    </row>
    <row r="331" spans="1:12" s="34" customFormat="1">
      <c r="A331" s="33" t="s">
        <v>83</v>
      </c>
      <c r="B331" s="30" t="s">
        <v>260</v>
      </c>
      <c r="C331" s="31" t="s">
        <v>11</v>
      </c>
      <c r="D331" s="31" t="s">
        <v>51</v>
      </c>
      <c r="E331" s="31" t="s">
        <v>288</v>
      </c>
      <c r="F331" s="31" t="s">
        <v>84</v>
      </c>
      <c r="G331" s="32">
        <v>5836.16</v>
      </c>
      <c r="H331" s="32">
        <v>5836.16</v>
      </c>
      <c r="I331" s="155">
        <v>5836.16</v>
      </c>
      <c r="J331" s="156">
        <v>5836.16</v>
      </c>
      <c r="K331" s="146">
        <f t="shared" si="117"/>
        <v>0</v>
      </c>
      <c r="L331" s="146">
        <f t="shared" si="117"/>
        <v>0</v>
      </c>
    </row>
    <row r="332" spans="1:12" s="20" customFormat="1" ht="25.5">
      <c r="A332" s="29" t="s">
        <v>38</v>
      </c>
      <c r="B332" s="30" t="s">
        <v>260</v>
      </c>
      <c r="C332" s="31" t="s">
        <v>11</v>
      </c>
      <c r="D332" s="31" t="s">
        <v>51</v>
      </c>
      <c r="E332" s="31" t="s">
        <v>289</v>
      </c>
      <c r="F332" s="31" t="s">
        <v>9</v>
      </c>
      <c r="G332" s="32">
        <f t="shared" ref="G332:H332" si="135">SUM(G333:G333)</f>
        <v>61645350</v>
      </c>
      <c r="H332" s="32">
        <f t="shared" si="135"/>
        <v>61645350</v>
      </c>
      <c r="I332" s="153">
        <v>61645350</v>
      </c>
      <c r="J332" s="154">
        <v>61645350</v>
      </c>
      <c r="K332" s="146">
        <f t="shared" si="117"/>
        <v>0</v>
      </c>
      <c r="L332" s="146">
        <f t="shared" si="117"/>
        <v>0</v>
      </c>
    </row>
    <row r="333" spans="1:12" s="20" customFormat="1" ht="25.5">
      <c r="A333" s="33" t="s">
        <v>20</v>
      </c>
      <c r="B333" s="30" t="s">
        <v>260</v>
      </c>
      <c r="C333" s="31" t="s">
        <v>11</v>
      </c>
      <c r="D333" s="31" t="s">
        <v>51</v>
      </c>
      <c r="E333" s="31" t="s">
        <v>289</v>
      </c>
      <c r="F333" s="31" t="s">
        <v>21</v>
      </c>
      <c r="G333" s="32">
        <f t="shared" ref="G333:H333" si="136">SUM(G334:G335)</f>
        <v>61645350</v>
      </c>
      <c r="H333" s="32">
        <f t="shared" si="136"/>
        <v>61645350</v>
      </c>
      <c r="I333" s="153">
        <v>61645350</v>
      </c>
      <c r="J333" s="154">
        <v>61645350</v>
      </c>
      <c r="K333" s="146">
        <f t="shared" si="117"/>
        <v>0</v>
      </c>
      <c r="L333" s="146">
        <f t="shared" si="117"/>
        <v>0</v>
      </c>
    </row>
    <row r="334" spans="1:12" s="34" customFormat="1">
      <c r="A334" s="33" t="s">
        <v>40</v>
      </c>
      <c r="B334" s="30" t="s">
        <v>260</v>
      </c>
      <c r="C334" s="31" t="s">
        <v>11</v>
      </c>
      <c r="D334" s="31" t="s">
        <v>51</v>
      </c>
      <c r="E334" s="31" t="s">
        <v>289</v>
      </c>
      <c r="F334" s="31" t="s">
        <v>41</v>
      </c>
      <c r="G334" s="32">
        <v>47346662</v>
      </c>
      <c r="H334" s="32">
        <v>47346662</v>
      </c>
      <c r="I334" s="155">
        <v>47346662</v>
      </c>
      <c r="J334" s="156">
        <v>47346662</v>
      </c>
      <c r="K334" s="146">
        <f t="shared" si="117"/>
        <v>0</v>
      </c>
      <c r="L334" s="146">
        <f t="shared" si="117"/>
        <v>0</v>
      </c>
    </row>
    <row r="335" spans="1:12" s="34" customFormat="1" ht="38.25">
      <c r="A335" s="33" t="s">
        <v>26</v>
      </c>
      <c r="B335" s="30" t="s">
        <v>260</v>
      </c>
      <c r="C335" s="31" t="s">
        <v>11</v>
      </c>
      <c r="D335" s="31" t="s">
        <v>51</v>
      </c>
      <c r="E335" s="31" t="s">
        <v>289</v>
      </c>
      <c r="F335" s="31" t="s">
        <v>27</v>
      </c>
      <c r="G335" s="32">
        <v>14298688</v>
      </c>
      <c r="H335" s="32">
        <v>14298688</v>
      </c>
      <c r="I335" s="155">
        <v>14298688</v>
      </c>
      <c r="J335" s="156">
        <v>14298688</v>
      </c>
      <c r="K335" s="146">
        <f t="shared" si="117"/>
        <v>0</v>
      </c>
      <c r="L335" s="146">
        <f t="shared" si="117"/>
        <v>0</v>
      </c>
    </row>
    <row r="336" spans="1:12" s="20" customFormat="1">
      <c r="A336" s="21" t="s">
        <v>201</v>
      </c>
      <c r="B336" s="22" t="s">
        <v>260</v>
      </c>
      <c r="C336" s="23" t="s">
        <v>79</v>
      </c>
      <c r="D336" s="23" t="s">
        <v>7</v>
      </c>
      <c r="E336" s="23" t="s">
        <v>8</v>
      </c>
      <c r="F336" s="23" t="s">
        <v>9</v>
      </c>
      <c r="G336" s="24">
        <f t="shared" ref="G336:H336" si="137">G337</f>
        <v>792000</v>
      </c>
      <c r="H336" s="24">
        <f t="shared" si="137"/>
        <v>792000</v>
      </c>
      <c r="I336" s="149">
        <v>792000</v>
      </c>
      <c r="J336" s="150">
        <v>792000</v>
      </c>
      <c r="K336" s="146">
        <f t="shared" si="117"/>
        <v>0</v>
      </c>
      <c r="L336" s="146">
        <f t="shared" si="117"/>
        <v>0</v>
      </c>
    </row>
    <row r="337" spans="1:12" s="20" customFormat="1">
      <c r="A337" s="25" t="s">
        <v>296</v>
      </c>
      <c r="B337" s="26" t="s">
        <v>260</v>
      </c>
      <c r="C337" s="27" t="s">
        <v>79</v>
      </c>
      <c r="D337" s="27" t="s">
        <v>63</v>
      </c>
      <c r="E337" s="46" t="s">
        <v>8</v>
      </c>
      <c r="F337" s="46" t="s">
        <v>9</v>
      </c>
      <c r="G337" s="28">
        <f t="shared" ref="G337:H337" si="138">G338+G344</f>
        <v>792000</v>
      </c>
      <c r="H337" s="28">
        <f t="shared" si="138"/>
        <v>792000</v>
      </c>
      <c r="I337" s="151">
        <v>792000</v>
      </c>
      <c r="J337" s="152">
        <v>792000</v>
      </c>
      <c r="K337" s="146">
        <f t="shared" si="117"/>
        <v>0</v>
      </c>
      <c r="L337" s="146">
        <f t="shared" si="117"/>
        <v>0</v>
      </c>
    </row>
    <row r="338" spans="1:12" s="20" customFormat="1" ht="25.5">
      <c r="A338" s="42" t="s">
        <v>297</v>
      </c>
      <c r="B338" s="30" t="s">
        <v>260</v>
      </c>
      <c r="C338" s="31" t="s">
        <v>79</v>
      </c>
      <c r="D338" s="31" t="s">
        <v>63</v>
      </c>
      <c r="E338" s="31" t="s">
        <v>298</v>
      </c>
      <c r="F338" s="31" t="s">
        <v>9</v>
      </c>
      <c r="G338" s="32">
        <f t="shared" ref="G338:H342" si="139">G339</f>
        <v>180000</v>
      </c>
      <c r="H338" s="32">
        <f t="shared" si="139"/>
        <v>180000</v>
      </c>
      <c r="I338" s="153">
        <v>180000</v>
      </c>
      <c r="J338" s="154">
        <v>180000</v>
      </c>
      <c r="K338" s="146">
        <f t="shared" si="117"/>
        <v>0</v>
      </c>
      <c r="L338" s="146">
        <f t="shared" si="117"/>
        <v>0</v>
      </c>
    </row>
    <row r="339" spans="1:12" s="20" customFormat="1" ht="38.25">
      <c r="A339" s="29" t="s">
        <v>299</v>
      </c>
      <c r="B339" s="30" t="s">
        <v>260</v>
      </c>
      <c r="C339" s="31" t="s">
        <v>79</v>
      </c>
      <c r="D339" s="31" t="s">
        <v>63</v>
      </c>
      <c r="E339" s="31" t="s">
        <v>300</v>
      </c>
      <c r="F339" s="31" t="s">
        <v>9</v>
      </c>
      <c r="G339" s="32">
        <f t="shared" si="139"/>
        <v>180000</v>
      </c>
      <c r="H339" s="32">
        <f t="shared" si="139"/>
        <v>180000</v>
      </c>
      <c r="I339" s="153">
        <v>180000</v>
      </c>
      <c r="J339" s="154">
        <v>180000</v>
      </c>
      <c r="K339" s="146">
        <f t="shared" si="117"/>
        <v>0</v>
      </c>
      <c r="L339" s="146">
        <f t="shared" si="117"/>
        <v>0</v>
      </c>
    </row>
    <row r="340" spans="1:12" s="20" customFormat="1" ht="51">
      <c r="A340" s="29" t="s">
        <v>301</v>
      </c>
      <c r="B340" s="30" t="s">
        <v>260</v>
      </c>
      <c r="C340" s="31" t="s">
        <v>79</v>
      </c>
      <c r="D340" s="31" t="s">
        <v>63</v>
      </c>
      <c r="E340" s="31" t="s">
        <v>302</v>
      </c>
      <c r="F340" s="31" t="s">
        <v>9</v>
      </c>
      <c r="G340" s="32">
        <f t="shared" si="139"/>
        <v>180000</v>
      </c>
      <c r="H340" s="32">
        <f t="shared" si="139"/>
        <v>180000</v>
      </c>
      <c r="I340" s="153">
        <v>180000</v>
      </c>
      <c r="J340" s="154">
        <v>180000</v>
      </c>
      <c r="K340" s="146">
        <f t="shared" ref="K340:L387" si="140">G340-I340</f>
        <v>0</v>
      </c>
      <c r="L340" s="146">
        <f t="shared" si="140"/>
        <v>0</v>
      </c>
    </row>
    <row r="341" spans="1:12" s="20" customFormat="1" ht="51">
      <c r="A341" s="29" t="s">
        <v>303</v>
      </c>
      <c r="B341" s="30" t="s">
        <v>260</v>
      </c>
      <c r="C341" s="31" t="s">
        <v>79</v>
      </c>
      <c r="D341" s="31" t="s">
        <v>63</v>
      </c>
      <c r="E341" s="31" t="s">
        <v>304</v>
      </c>
      <c r="F341" s="31" t="s">
        <v>9</v>
      </c>
      <c r="G341" s="32">
        <f t="shared" si="139"/>
        <v>180000</v>
      </c>
      <c r="H341" s="32">
        <f t="shared" si="139"/>
        <v>180000</v>
      </c>
      <c r="I341" s="153">
        <v>180000</v>
      </c>
      <c r="J341" s="154">
        <v>180000</v>
      </c>
      <c r="K341" s="146">
        <f t="shared" si="140"/>
        <v>0</v>
      </c>
      <c r="L341" s="146">
        <f t="shared" si="140"/>
        <v>0</v>
      </c>
    </row>
    <row r="342" spans="1:12" s="20" customFormat="1" ht="25.5">
      <c r="A342" s="29" t="s">
        <v>28</v>
      </c>
      <c r="B342" s="30" t="s">
        <v>260</v>
      </c>
      <c r="C342" s="31" t="s">
        <v>79</v>
      </c>
      <c r="D342" s="31" t="s">
        <v>63</v>
      </c>
      <c r="E342" s="31" t="s">
        <v>304</v>
      </c>
      <c r="F342" s="31" t="s">
        <v>29</v>
      </c>
      <c r="G342" s="32">
        <f t="shared" si="139"/>
        <v>180000</v>
      </c>
      <c r="H342" s="32">
        <f t="shared" si="139"/>
        <v>180000</v>
      </c>
      <c r="I342" s="153">
        <v>180000</v>
      </c>
      <c r="J342" s="154">
        <v>180000</v>
      </c>
      <c r="K342" s="146">
        <f t="shared" si="140"/>
        <v>0</v>
      </c>
      <c r="L342" s="146">
        <f t="shared" si="140"/>
        <v>0</v>
      </c>
    </row>
    <row r="343" spans="1:12" s="20" customFormat="1">
      <c r="A343" s="33" t="s">
        <v>30</v>
      </c>
      <c r="B343" s="30" t="s">
        <v>260</v>
      </c>
      <c r="C343" s="31" t="s">
        <v>79</v>
      </c>
      <c r="D343" s="31" t="s">
        <v>63</v>
      </c>
      <c r="E343" s="31" t="s">
        <v>304</v>
      </c>
      <c r="F343" s="31" t="s">
        <v>31</v>
      </c>
      <c r="G343" s="32">
        <v>180000</v>
      </c>
      <c r="H343" s="32">
        <v>180000</v>
      </c>
      <c r="I343" s="153">
        <v>180000</v>
      </c>
      <c r="J343" s="154">
        <v>180000</v>
      </c>
      <c r="K343" s="146">
        <f t="shared" si="140"/>
        <v>0</v>
      </c>
      <c r="L343" s="146">
        <f t="shared" si="140"/>
        <v>0</v>
      </c>
    </row>
    <row r="344" spans="1:12" s="20" customFormat="1" ht="38.25">
      <c r="A344" s="29" t="s">
        <v>261</v>
      </c>
      <c r="B344" s="30" t="s">
        <v>260</v>
      </c>
      <c r="C344" s="31" t="s">
        <v>79</v>
      </c>
      <c r="D344" s="31" t="s">
        <v>63</v>
      </c>
      <c r="E344" s="31" t="s">
        <v>262</v>
      </c>
      <c r="F344" s="31" t="s">
        <v>9</v>
      </c>
      <c r="G344" s="32">
        <f t="shared" ref="G344:H345" si="141">G345</f>
        <v>612000</v>
      </c>
      <c r="H344" s="32">
        <f t="shared" si="141"/>
        <v>612000</v>
      </c>
      <c r="I344" s="153">
        <v>612000</v>
      </c>
      <c r="J344" s="154">
        <v>612000</v>
      </c>
      <c r="K344" s="146">
        <f t="shared" si="140"/>
        <v>0</v>
      </c>
      <c r="L344" s="146">
        <f t="shared" si="140"/>
        <v>0</v>
      </c>
    </row>
    <row r="345" spans="1:12" s="20" customFormat="1" ht="51">
      <c r="A345" s="29" t="s">
        <v>263</v>
      </c>
      <c r="B345" s="30" t="s">
        <v>260</v>
      </c>
      <c r="C345" s="31" t="s">
        <v>79</v>
      </c>
      <c r="D345" s="31" t="s">
        <v>63</v>
      </c>
      <c r="E345" s="31" t="s">
        <v>264</v>
      </c>
      <c r="F345" s="31" t="s">
        <v>9</v>
      </c>
      <c r="G345" s="32">
        <f t="shared" si="141"/>
        <v>612000</v>
      </c>
      <c r="H345" s="32">
        <f t="shared" si="141"/>
        <v>612000</v>
      </c>
      <c r="I345" s="153">
        <v>612000</v>
      </c>
      <c r="J345" s="154">
        <v>612000</v>
      </c>
      <c r="K345" s="146">
        <f t="shared" si="140"/>
        <v>0</v>
      </c>
      <c r="L345" s="146">
        <f t="shared" si="140"/>
        <v>0</v>
      </c>
    </row>
    <row r="346" spans="1:12" s="20" customFormat="1" ht="25.5">
      <c r="A346" s="29" t="s">
        <v>305</v>
      </c>
      <c r="B346" s="30" t="s">
        <v>260</v>
      </c>
      <c r="C346" s="31" t="s">
        <v>79</v>
      </c>
      <c r="D346" s="31" t="s">
        <v>63</v>
      </c>
      <c r="E346" s="31" t="s">
        <v>306</v>
      </c>
      <c r="F346" s="31" t="s">
        <v>9</v>
      </c>
      <c r="G346" s="32">
        <f>G347</f>
        <v>612000</v>
      </c>
      <c r="H346" s="32">
        <f>H347</f>
        <v>612000</v>
      </c>
      <c r="I346" s="153">
        <v>612000</v>
      </c>
      <c r="J346" s="154">
        <v>612000</v>
      </c>
      <c r="K346" s="146">
        <f t="shared" si="140"/>
        <v>0</v>
      </c>
      <c r="L346" s="146">
        <f t="shared" si="140"/>
        <v>0</v>
      </c>
    </row>
    <row r="347" spans="1:12" s="20" customFormat="1" ht="38.25">
      <c r="A347" s="29" t="s">
        <v>307</v>
      </c>
      <c r="B347" s="30" t="s">
        <v>260</v>
      </c>
      <c r="C347" s="31" t="s">
        <v>79</v>
      </c>
      <c r="D347" s="31" t="s">
        <v>63</v>
      </c>
      <c r="E347" s="31" t="s">
        <v>308</v>
      </c>
      <c r="F347" s="31" t="s">
        <v>9</v>
      </c>
      <c r="G347" s="32">
        <f t="shared" ref="G347:H348" si="142">G348</f>
        <v>612000</v>
      </c>
      <c r="H347" s="32">
        <f t="shared" si="142"/>
        <v>612000</v>
      </c>
      <c r="I347" s="153">
        <v>612000</v>
      </c>
      <c r="J347" s="154">
        <v>612000</v>
      </c>
      <c r="K347" s="146">
        <f t="shared" si="140"/>
        <v>0</v>
      </c>
      <c r="L347" s="146">
        <f t="shared" si="140"/>
        <v>0</v>
      </c>
    </row>
    <row r="348" spans="1:12" s="20" customFormat="1" ht="25.5">
      <c r="A348" s="29" t="s">
        <v>28</v>
      </c>
      <c r="B348" s="30" t="s">
        <v>260</v>
      </c>
      <c r="C348" s="31" t="s">
        <v>79</v>
      </c>
      <c r="D348" s="31" t="s">
        <v>63</v>
      </c>
      <c r="E348" s="31" t="s">
        <v>308</v>
      </c>
      <c r="F348" s="31" t="s">
        <v>29</v>
      </c>
      <c r="G348" s="32">
        <f t="shared" si="142"/>
        <v>612000</v>
      </c>
      <c r="H348" s="32">
        <f t="shared" si="142"/>
        <v>612000</v>
      </c>
      <c r="I348" s="153">
        <v>612000</v>
      </c>
      <c r="J348" s="154">
        <v>612000</v>
      </c>
      <c r="K348" s="146">
        <f t="shared" si="140"/>
        <v>0</v>
      </c>
      <c r="L348" s="146">
        <f t="shared" si="140"/>
        <v>0</v>
      </c>
    </row>
    <row r="349" spans="1:12" s="20" customFormat="1">
      <c r="A349" s="33" t="s">
        <v>30</v>
      </c>
      <c r="B349" s="30" t="s">
        <v>260</v>
      </c>
      <c r="C349" s="31" t="s">
        <v>79</v>
      </c>
      <c r="D349" s="31" t="s">
        <v>63</v>
      </c>
      <c r="E349" s="31" t="s">
        <v>308</v>
      </c>
      <c r="F349" s="31" t="s">
        <v>31</v>
      </c>
      <c r="G349" s="32">
        <v>612000</v>
      </c>
      <c r="H349" s="32">
        <v>612000</v>
      </c>
      <c r="I349" s="153">
        <v>612000</v>
      </c>
      <c r="J349" s="154">
        <v>612000</v>
      </c>
      <c r="K349" s="146">
        <f t="shared" si="140"/>
        <v>0</v>
      </c>
      <c r="L349" s="146">
        <f t="shared" si="140"/>
        <v>0</v>
      </c>
    </row>
    <row r="350" spans="1:12" s="20" customFormat="1">
      <c r="A350" s="21" t="s">
        <v>311</v>
      </c>
      <c r="B350" s="22" t="s">
        <v>260</v>
      </c>
      <c r="C350" s="23" t="s">
        <v>312</v>
      </c>
      <c r="D350" s="23" t="s">
        <v>7</v>
      </c>
      <c r="E350" s="23" t="s">
        <v>8</v>
      </c>
      <c r="F350" s="23" t="s">
        <v>9</v>
      </c>
      <c r="G350" s="24">
        <f t="shared" ref="G350:H354" si="143">G351</f>
        <v>7404630</v>
      </c>
      <c r="H350" s="24">
        <f t="shared" si="143"/>
        <v>7404630</v>
      </c>
      <c r="I350" s="149">
        <v>7404630</v>
      </c>
      <c r="J350" s="150">
        <v>7404630</v>
      </c>
      <c r="K350" s="146">
        <f t="shared" si="140"/>
        <v>0</v>
      </c>
      <c r="L350" s="146">
        <f t="shared" si="140"/>
        <v>0</v>
      </c>
    </row>
    <row r="351" spans="1:12" s="20" customFormat="1">
      <c r="A351" s="25" t="s">
        <v>313</v>
      </c>
      <c r="B351" s="26" t="s">
        <v>260</v>
      </c>
      <c r="C351" s="27">
        <v>10</v>
      </c>
      <c r="D351" s="27" t="s">
        <v>13</v>
      </c>
      <c r="E351" s="27" t="s">
        <v>8</v>
      </c>
      <c r="F351" s="27" t="s">
        <v>9</v>
      </c>
      <c r="G351" s="28">
        <f t="shared" si="143"/>
        <v>7404630</v>
      </c>
      <c r="H351" s="28">
        <f t="shared" si="143"/>
        <v>7404630</v>
      </c>
      <c r="I351" s="151">
        <v>7404630</v>
      </c>
      <c r="J351" s="152">
        <v>7404630</v>
      </c>
      <c r="K351" s="146">
        <f t="shared" si="140"/>
        <v>0</v>
      </c>
      <c r="L351" s="146">
        <f t="shared" si="140"/>
        <v>0</v>
      </c>
    </row>
    <row r="352" spans="1:12" s="20" customFormat="1" ht="25.5">
      <c r="A352" s="29" t="s">
        <v>314</v>
      </c>
      <c r="B352" s="38" t="s">
        <v>260</v>
      </c>
      <c r="C352" s="38" t="s">
        <v>312</v>
      </c>
      <c r="D352" s="38" t="s">
        <v>13</v>
      </c>
      <c r="E352" s="38" t="s">
        <v>315</v>
      </c>
      <c r="F352" s="38" t="s">
        <v>9</v>
      </c>
      <c r="G352" s="39">
        <f t="shared" si="143"/>
        <v>7404630</v>
      </c>
      <c r="H352" s="39">
        <f t="shared" si="143"/>
        <v>7404630</v>
      </c>
      <c r="I352" s="159">
        <v>7404630</v>
      </c>
      <c r="J352" s="160">
        <v>7404630</v>
      </c>
      <c r="K352" s="146">
        <f t="shared" si="140"/>
        <v>0</v>
      </c>
      <c r="L352" s="146">
        <f t="shared" si="140"/>
        <v>0</v>
      </c>
    </row>
    <row r="353" spans="1:12" s="20" customFormat="1" ht="25.5">
      <c r="A353" s="36" t="s">
        <v>316</v>
      </c>
      <c r="B353" s="38" t="s">
        <v>260</v>
      </c>
      <c r="C353" s="38" t="s">
        <v>312</v>
      </c>
      <c r="D353" s="38" t="s">
        <v>13</v>
      </c>
      <c r="E353" s="38" t="s">
        <v>317</v>
      </c>
      <c r="F353" s="38" t="s">
        <v>9</v>
      </c>
      <c r="G353" s="39">
        <f t="shared" si="143"/>
        <v>7404630</v>
      </c>
      <c r="H353" s="39">
        <f t="shared" si="143"/>
        <v>7404630</v>
      </c>
      <c r="I353" s="159">
        <v>7404630</v>
      </c>
      <c r="J353" s="160">
        <v>7404630</v>
      </c>
      <c r="K353" s="146">
        <f t="shared" si="140"/>
        <v>0</v>
      </c>
      <c r="L353" s="146">
        <f t="shared" si="140"/>
        <v>0</v>
      </c>
    </row>
    <row r="354" spans="1:12" s="20" customFormat="1" ht="25.5">
      <c r="A354" s="36" t="s">
        <v>318</v>
      </c>
      <c r="B354" s="38" t="s">
        <v>260</v>
      </c>
      <c r="C354" s="38" t="s">
        <v>312</v>
      </c>
      <c r="D354" s="38" t="s">
        <v>13</v>
      </c>
      <c r="E354" s="38" t="s">
        <v>319</v>
      </c>
      <c r="F354" s="38" t="s">
        <v>9</v>
      </c>
      <c r="G354" s="39">
        <f t="shared" si="143"/>
        <v>7404630</v>
      </c>
      <c r="H354" s="39">
        <f t="shared" si="143"/>
        <v>7404630</v>
      </c>
      <c r="I354" s="159">
        <v>7404630</v>
      </c>
      <c r="J354" s="160">
        <v>7404630</v>
      </c>
      <c r="K354" s="146">
        <f t="shared" si="140"/>
        <v>0</v>
      </c>
      <c r="L354" s="146">
        <f t="shared" si="140"/>
        <v>0</v>
      </c>
    </row>
    <row r="355" spans="1:12" s="20" customFormat="1" ht="25.5">
      <c r="A355" s="29" t="s">
        <v>320</v>
      </c>
      <c r="B355" s="31" t="s">
        <v>260</v>
      </c>
      <c r="C355" s="31" t="s">
        <v>312</v>
      </c>
      <c r="D355" s="31" t="s">
        <v>13</v>
      </c>
      <c r="E355" s="31" t="s">
        <v>321</v>
      </c>
      <c r="F355" s="31" t="s">
        <v>9</v>
      </c>
      <c r="G355" s="32">
        <f t="shared" ref="G355:H355" si="144">G358</f>
        <v>7404630</v>
      </c>
      <c r="H355" s="32">
        <f t="shared" si="144"/>
        <v>7404630</v>
      </c>
      <c r="I355" s="153">
        <v>7404630</v>
      </c>
      <c r="J355" s="154">
        <v>7404630</v>
      </c>
      <c r="K355" s="146">
        <f t="shared" si="140"/>
        <v>0</v>
      </c>
      <c r="L355" s="146">
        <f t="shared" si="140"/>
        <v>0</v>
      </c>
    </row>
    <row r="356" spans="1:12" s="20" customFormat="1">
      <c r="A356" s="29" t="s">
        <v>322</v>
      </c>
      <c r="B356" s="31"/>
      <c r="C356" s="31"/>
      <c r="D356" s="31"/>
      <c r="E356" s="31"/>
      <c r="F356" s="31"/>
      <c r="G356" s="32"/>
      <c r="H356" s="32"/>
      <c r="I356" s="153"/>
      <c r="J356" s="154"/>
      <c r="K356" s="146">
        <f t="shared" si="140"/>
        <v>0</v>
      </c>
      <c r="L356" s="146">
        <f t="shared" si="140"/>
        <v>0</v>
      </c>
    </row>
    <row r="357" spans="1:12" s="20" customFormat="1">
      <c r="A357" s="29" t="s">
        <v>323</v>
      </c>
      <c r="B357" s="31" t="s">
        <v>260</v>
      </c>
      <c r="C357" s="31" t="s">
        <v>312</v>
      </c>
      <c r="D357" s="31" t="s">
        <v>13</v>
      </c>
      <c r="E357" s="31" t="s">
        <v>321</v>
      </c>
      <c r="F357" s="31" t="s">
        <v>9</v>
      </c>
      <c r="G357" s="32">
        <v>7404630</v>
      </c>
      <c r="H357" s="32">
        <v>7404630</v>
      </c>
      <c r="I357" s="153">
        <v>7404630</v>
      </c>
      <c r="J357" s="154">
        <v>7404630</v>
      </c>
      <c r="K357" s="146">
        <f t="shared" si="140"/>
        <v>0</v>
      </c>
      <c r="L357" s="146">
        <f t="shared" si="140"/>
        <v>0</v>
      </c>
    </row>
    <row r="358" spans="1:12" s="20" customFormat="1" ht="25.5">
      <c r="A358" s="29" t="s">
        <v>324</v>
      </c>
      <c r="B358" s="31" t="s">
        <v>260</v>
      </c>
      <c r="C358" s="31" t="s">
        <v>312</v>
      </c>
      <c r="D358" s="31" t="s">
        <v>13</v>
      </c>
      <c r="E358" s="31" t="s">
        <v>321</v>
      </c>
      <c r="F358" s="31" t="s">
        <v>325</v>
      </c>
      <c r="G358" s="32">
        <f t="shared" ref="G358:H358" si="145">G359</f>
        <v>7404630</v>
      </c>
      <c r="H358" s="32">
        <f t="shared" si="145"/>
        <v>7404630</v>
      </c>
      <c r="I358" s="153">
        <v>7404630</v>
      </c>
      <c r="J358" s="154">
        <v>7404630</v>
      </c>
      <c r="K358" s="146">
        <f t="shared" si="140"/>
        <v>0</v>
      </c>
      <c r="L358" s="146">
        <f t="shared" si="140"/>
        <v>0</v>
      </c>
    </row>
    <row r="359" spans="1:12" s="20" customFormat="1">
      <c r="A359" s="29" t="s">
        <v>326</v>
      </c>
      <c r="B359" s="31" t="s">
        <v>260</v>
      </c>
      <c r="C359" s="31" t="s">
        <v>312</v>
      </c>
      <c r="D359" s="31" t="s">
        <v>13</v>
      </c>
      <c r="E359" s="31" t="s">
        <v>321</v>
      </c>
      <c r="F359" s="31" t="s">
        <v>327</v>
      </c>
      <c r="G359" s="32">
        <v>7404630</v>
      </c>
      <c r="H359" s="32">
        <v>7404630</v>
      </c>
      <c r="I359" s="153">
        <v>7404630</v>
      </c>
      <c r="J359" s="154">
        <v>7404630</v>
      </c>
      <c r="K359" s="146">
        <f t="shared" si="140"/>
        <v>0</v>
      </c>
      <c r="L359" s="146">
        <f t="shared" si="140"/>
        <v>0</v>
      </c>
    </row>
    <row r="360" spans="1:12" s="20" customFormat="1">
      <c r="A360" s="29"/>
      <c r="B360" s="31"/>
      <c r="C360" s="31"/>
      <c r="D360" s="31"/>
      <c r="E360" s="31"/>
      <c r="F360" s="31"/>
      <c r="G360" s="32"/>
      <c r="H360" s="32"/>
      <c r="I360" s="153"/>
      <c r="J360" s="154"/>
      <c r="K360" s="146">
        <f t="shared" si="140"/>
        <v>0</v>
      </c>
      <c r="L360" s="146">
        <f t="shared" si="140"/>
        <v>0</v>
      </c>
    </row>
    <row r="361" spans="1:12" s="20" customFormat="1">
      <c r="A361" s="16" t="s">
        <v>328</v>
      </c>
      <c r="B361" s="17" t="s">
        <v>329</v>
      </c>
      <c r="C361" s="18" t="s">
        <v>7</v>
      </c>
      <c r="D361" s="18" t="s">
        <v>7</v>
      </c>
      <c r="E361" s="18" t="s">
        <v>8</v>
      </c>
      <c r="F361" s="18" t="s">
        <v>9</v>
      </c>
      <c r="G361" s="19">
        <f>G362+G392</f>
        <v>294094150</v>
      </c>
      <c r="H361" s="19">
        <f>H362+H392</f>
        <v>331094150</v>
      </c>
      <c r="I361" s="157">
        <v>294094150</v>
      </c>
      <c r="J361" s="158">
        <v>331094150</v>
      </c>
      <c r="K361" s="146">
        <f t="shared" si="140"/>
        <v>0</v>
      </c>
      <c r="L361" s="146">
        <f t="shared" si="140"/>
        <v>0</v>
      </c>
    </row>
    <row r="362" spans="1:12" s="20" customFormat="1">
      <c r="A362" s="21" t="s">
        <v>10</v>
      </c>
      <c r="B362" s="22" t="s">
        <v>329</v>
      </c>
      <c r="C362" s="23" t="s">
        <v>11</v>
      </c>
      <c r="D362" s="23" t="s">
        <v>7</v>
      </c>
      <c r="E362" s="23" t="s">
        <v>8</v>
      </c>
      <c r="F362" s="23" t="s">
        <v>9</v>
      </c>
      <c r="G362" s="24">
        <f>G363+G379+G384</f>
        <v>70794150</v>
      </c>
      <c r="H362" s="24">
        <f>H363+H379+H384</f>
        <v>70794150</v>
      </c>
      <c r="I362" s="149">
        <v>70794150</v>
      </c>
      <c r="J362" s="150">
        <v>70794150</v>
      </c>
      <c r="K362" s="146">
        <f t="shared" si="140"/>
        <v>0</v>
      </c>
      <c r="L362" s="146">
        <f t="shared" si="140"/>
        <v>0</v>
      </c>
    </row>
    <row r="363" spans="1:12" s="20" customFormat="1" ht="25.5">
      <c r="A363" s="25" t="s">
        <v>330</v>
      </c>
      <c r="B363" s="26" t="s">
        <v>329</v>
      </c>
      <c r="C363" s="27" t="s">
        <v>11</v>
      </c>
      <c r="D363" s="27" t="s">
        <v>331</v>
      </c>
      <c r="E363" s="27" t="s">
        <v>8</v>
      </c>
      <c r="F363" s="27" t="s">
        <v>9</v>
      </c>
      <c r="G363" s="28">
        <f t="shared" ref="G363:H364" si="146">G364</f>
        <v>46274190</v>
      </c>
      <c r="H363" s="28">
        <f t="shared" si="146"/>
        <v>46274190</v>
      </c>
      <c r="I363" s="151">
        <v>46274190</v>
      </c>
      <c r="J363" s="152">
        <v>46274190</v>
      </c>
      <c r="K363" s="146">
        <f t="shared" si="140"/>
        <v>0</v>
      </c>
      <c r="L363" s="146">
        <f t="shared" si="140"/>
        <v>0</v>
      </c>
    </row>
    <row r="364" spans="1:12" s="20" customFormat="1" ht="25.5">
      <c r="A364" s="48" t="s">
        <v>332</v>
      </c>
      <c r="B364" s="30" t="s">
        <v>329</v>
      </c>
      <c r="C364" s="31" t="s">
        <v>11</v>
      </c>
      <c r="D364" s="31" t="s">
        <v>331</v>
      </c>
      <c r="E364" s="31" t="s">
        <v>333</v>
      </c>
      <c r="F364" s="31" t="s">
        <v>9</v>
      </c>
      <c r="G364" s="32">
        <f t="shared" si="146"/>
        <v>46274190</v>
      </c>
      <c r="H364" s="32">
        <f t="shared" si="146"/>
        <v>46274190</v>
      </c>
      <c r="I364" s="153">
        <v>46274190</v>
      </c>
      <c r="J364" s="154">
        <v>46274190</v>
      </c>
      <c r="K364" s="146">
        <f t="shared" si="140"/>
        <v>0</v>
      </c>
      <c r="L364" s="146">
        <f t="shared" si="140"/>
        <v>0</v>
      </c>
    </row>
    <row r="365" spans="1:12" s="20" customFormat="1" ht="25.5">
      <c r="A365" s="48" t="s">
        <v>334</v>
      </c>
      <c r="B365" s="30" t="s">
        <v>329</v>
      </c>
      <c r="C365" s="31" t="s">
        <v>11</v>
      </c>
      <c r="D365" s="31" t="s">
        <v>331</v>
      </c>
      <c r="E365" s="31" t="s">
        <v>335</v>
      </c>
      <c r="F365" s="31" t="s">
        <v>9</v>
      </c>
      <c r="G365" s="32">
        <f>G366+G375</f>
        <v>46274190</v>
      </c>
      <c r="H365" s="32">
        <f>H366+H375</f>
        <v>46274190</v>
      </c>
      <c r="I365" s="153">
        <v>46274190</v>
      </c>
      <c r="J365" s="154">
        <v>46274190</v>
      </c>
      <c r="K365" s="146">
        <f t="shared" si="140"/>
        <v>0</v>
      </c>
      <c r="L365" s="146">
        <f t="shared" si="140"/>
        <v>0</v>
      </c>
    </row>
    <row r="366" spans="1:12" s="20" customFormat="1" ht="25.5">
      <c r="A366" s="47" t="s">
        <v>18</v>
      </c>
      <c r="B366" s="30" t="s">
        <v>329</v>
      </c>
      <c r="C366" s="31" t="s">
        <v>11</v>
      </c>
      <c r="D366" s="31" t="s">
        <v>331</v>
      </c>
      <c r="E366" s="31" t="s">
        <v>336</v>
      </c>
      <c r="F366" s="31" t="s">
        <v>9</v>
      </c>
      <c r="G366" s="32">
        <f t="shared" ref="G366:H366" si="147">G367+G370+G372</f>
        <v>4979120</v>
      </c>
      <c r="H366" s="32">
        <f t="shared" si="147"/>
        <v>4979120</v>
      </c>
      <c r="I366" s="153">
        <v>4979120</v>
      </c>
      <c r="J366" s="154">
        <v>4979120</v>
      </c>
      <c r="K366" s="146">
        <f t="shared" si="140"/>
        <v>0</v>
      </c>
      <c r="L366" s="146">
        <f t="shared" si="140"/>
        <v>0</v>
      </c>
    </row>
    <row r="367" spans="1:12" s="20" customFormat="1" ht="25.5">
      <c r="A367" s="33" t="s">
        <v>20</v>
      </c>
      <c r="B367" s="30" t="s">
        <v>329</v>
      </c>
      <c r="C367" s="31" t="s">
        <v>11</v>
      </c>
      <c r="D367" s="31" t="s">
        <v>331</v>
      </c>
      <c r="E367" s="31" t="s">
        <v>336</v>
      </c>
      <c r="F367" s="31" t="s">
        <v>21</v>
      </c>
      <c r="G367" s="32">
        <f t="shared" ref="G367:H367" si="148">SUM(G368:G369)</f>
        <v>1291340</v>
      </c>
      <c r="H367" s="32">
        <f t="shared" si="148"/>
        <v>1291340</v>
      </c>
      <c r="I367" s="153">
        <v>1291340</v>
      </c>
      <c r="J367" s="154">
        <v>1291340</v>
      </c>
      <c r="K367" s="146">
        <f t="shared" si="140"/>
        <v>0</v>
      </c>
      <c r="L367" s="146">
        <f t="shared" si="140"/>
        <v>0</v>
      </c>
    </row>
    <row r="368" spans="1:12" s="34" customFormat="1" ht="25.5">
      <c r="A368" s="33" t="s">
        <v>22</v>
      </c>
      <c r="B368" s="30" t="s">
        <v>329</v>
      </c>
      <c r="C368" s="31" t="s">
        <v>11</v>
      </c>
      <c r="D368" s="31" t="s">
        <v>331</v>
      </c>
      <c r="E368" s="31" t="s">
        <v>336</v>
      </c>
      <c r="F368" s="31" t="s">
        <v>23</v>
      </c>
      <c r="G368" s="32">
        <v>1019562.5</v>
      </c>
      <c r="H368" s="32">
        <v>1019562.5</v>
      </c>
      <c r="I368" s="155">
        <v>1019562.5</v>
      </c>
      <c r="J368" s="156">
        <v>1019562.5</v>
      </c>
      <c r="K368" s="146">
        <f t="shared" si="140"/>
        <v>0</v>
      </c>
      <c r="L368" s="146">
        <f t="shared" si="140"/>
        <v>0</v>
      </c>
    </row>
    <row r="369" spans="1:12" s="34" customFormat="1" ht="38.25">
      <c r="A369" s="33" t="s">
        <v>26</v>
      </c>
      <c r="B369" s="30" t="s">
        <v>329</v>
      </c>
      <c r="C369" s="31" t="s">
        <v>11</v>
      </c>
      <c r="D369" s="31" t="s">
        <v>331</v>
      </c>
      <c r="E369" s="31" t="s">
        <v>336</v>
      </c>
      <c r="F369" s="31" t="s">
        <v>27</v>
      </c>
      <c r="G369" s="32">
        <v>271777.5</v>
      </c>
      <c r="H369" s="32">
        <v>271777.5</v>
      </c>
      <c r="I369" s="155">
        <v>271777.5</v>
      </c>
      <c r="J369" s="156">
        <v>271777.5</v>
      </c>
      <c r="K369" s="146">
        <f t="shared" si="140"/>
        <v>0</v>
      </c>
      <c r="L369" s="146">
        <f t="shared" si="140"/>
        <v>0</v>
      </c>
    </row>
    <row r="370" spans="1:12" s="20" customFormat="1" ht="25.5">
      <c r="A370" s="29" t="s">
        <v>28</v>
      </c>
      <c r="B370" s="30" t="s">
        <v>329</v>
      </c>
      <c r="C370" s="31" t="s">
        <v>11</v>
      </c>
      <c r="D370" s="31" t="s">
        <v>331</v>
      </c>
      <c r="E370" s="31" t="s">
        <v>336</v>
      </c>
      <c r="F370" s="31" t="s">
        <v>29</v>
      </c>
      <c r="G370" s="32">
        <f t="shared" ref="G370:H370" si="149">G371</f>
        <v>3627370</v>
      </c>
      <c r="H370" s="32">
        <f t="shared" si="149"/>
        <v>3627370</v>
      </c>
      <c r="I370" s="153">
        <v>3627370</v>
      </c>
      <c r="J370" s="154">
        <v>3627370</v>
      </c>
      <c r="K370" s="146">
        <f t="shared" si="140"/>
        <v>0</v>
      </c>
      <c r="L370" s="146">
        <f t="shared" si="140"/>
        <v>0</v>
      </c>
    </row>
    <row r="371" spans="1:12" s="20" customFormat="1">
      <c r="A371" s="33" t="s">
        <v>30</v>
      </c>
      <c r="B371" s="30" t="s">
        <v>329</v>
      </c>
      <c r="C371" s="31" t="s">
        <v>11</v>
      </c>
      <c r="D371" s="31" t="s">
        <v>331</v>
      </c>
      <c r="E371" s="31" t="s">
        <v>336</v>
      </c>
      <c r="F371" s="31" t="s">
        <v>31</v>
      </c>
      <c r="G371" s="32">
        <v>3627370</v>
      </c>
      <c r="H371" s="32">
        <v>3627370</v>
      </c>
      <c r="I371" s="153">
        <v>3627370</v>
      </c>
      <c r="J371" s="154">
        <v>3627370</v>
      </c>
      <c r="K371" s="146">
        <f t="shared" si="140"/>
        <v>0</v>
      </c>
      <c r="L371" s="146">
        <f t="shared" si="140"/>
        <v>0</v>
      </c>
    </row>
    <row r="372" spans="1:12" s="20" customFormat="1">
      <c r="A372" s="29" t="s">
        <v>32</v>
      </c>
      <c r="B372" s="30" t="s">
        <v>329</v>
      </c>
      <c r="C372" s="31" t="s">
        <v>11</v>
      </c>
      <c r="D372" s="31" t="s">
        <v>331</v>
      </c>
      <c r="E372" s="31" t="s">
        <v>336</v>
      </c>
      <c r="F372" s="31" t="s">
        <v>33</v>
      </c>
      <c r="G372" s="32">
        <f>SUM(G373:G374)</f>
        <v>60410</v>
      </c>
      <c r="H372" s="32">
        <f>SUM(H373:H374)</f>
        <v>60410</v>
      </c>
      <c r="I372" s="153">
        <v>60410</v>
      </c>
      <c r="J372" s="154">
        <v>60410</v>
      </c>
      <c r="K372" s="146">
        <f t="shared" si="140"/>
        <v>0</v>
      </c>
      <c r="L372" s="146">
        <f t="shared" si="140"/>
        <v>0</v>
      </c>
    </row>
    <row r="373" spans="1:12" s="34" customFormat="1">
      <c r="A373" s="33" t="s">
        <v>36</v>
      </c>
      <c r="B373" s="30" t="s">
        <v>329</v>
      </c>
      <c r="C373" s="31" t="s">
        <v>11</v>
      </c>
      <c r="D373" s="31" t="s">
        <v>331</v>
      </c>
      <c r="E373" s="31" t="s">
        <v>336</v>
      </c>
      <c r="F373" s="31" t="s">
        <v>37</v>
      </c>
      <c r="G373" s="32">
        <v>17015</v>
      </c>
      <c r="H373" s="32">
        <v>17015</v>
      </c>
      <c r="I373" s="155">
        <v>17015</v>
      </c>
      <c r="J373" s="156">
        <v>17015</v>
      </c>
      <c r="K373" s="146">
        <f t="shared" si="140"/>
        <v>0</v>
      </c>
      <c r="L373" s="146">
        <f t="shared" si="140"/>
        <v>0</v>
      </c>
    </row>
    <row r="374" spans="1:12" s="34" customFormat="1">
      <c r="A374" s="33" t="s">
        <v>83</v>
      </c>
      <c r="B374" s="30" t="s">
        <v>329</v>
      </c>
      <c r="C374" s="31" t="s">
        <v>11</v>
      </c>
      <c r="D374" s="31" t="s">
        <v>331</v>
      </c>
      <c r="E374" s="31" t="s">
        <v>336</v>
      </c>
      <c r="F374" s="31" t="s">
        <v>84</v>
      </c>
      <c r="G374" s="32">
        <v>43395</v>
      </c>
      <c r="H374" s="32">
        <v>43395</v>
      </c>
      <c r="I374" s="155">
        <v>43395</v>
      </c>
      <c r="J374" s="156">
        <v>43395</v>
      </c>
      <c r="K374" s="146">
        <f t="shared" si="140"/>
        <v>0</v>
      </c>
      <c r="L374" s="146">
        <f t="shared" si="140"/>
        <v>0</v>
      </c>
    </row>
    <row r="375" spans="1:12" s="20" customFormat="1" ht="25.5">
      <c r="A375" s="47" t="s">
        <v>38</v>
      </c>
      <c r="B375" s="30" t="s">
        <v>329</v>
      </c>
      <c r="C375" s="31" t="s">
        <v>11</v>
      </c>
      <c r="D375" s="31" t="s">
        <v>331</v>
      </c>
      <c r="E375" s="31" t="s">
        <v>337</v>
      </c>
      <c r="F375" s="31" t="s">
        <v>9</v>
      </c>
      <c r="G375" s="32">
        <f t="shared" ref="G375:H375" si="150">G376</f>
        <v>41295070</v>
      </c>
      <c r="H375" s="32">
        <f t="shared" si="150"/>
        <v>41295070</v>
      </c>
      <c r="I375" s="153">
        <v>41295070</v>
      </c>
      <c r="J375" s="154">
        <v>41295070</v>
      </c>
      <c r="K375" s="146">
        <f t="shared" si="140"/>
        <v>0</v>
      </c>
      <c r="L375" s="146">
        <f t="shared" si="140"/>
        <v>0</v>
      </c>
    </row>
    <row r="376" spans="1:12" s="20" customFormat="1" ht="25.5">
      <c r="A376" s="33" t="s">
        <v>20</v>
      </c>
      <c r="B376" s="30" t="s">
        <v>329</v>
      </c>
      <c r="C376" s="31" t="s">
        <v>11</v>
      </c>
      <c r="D376" s="31" t="s">
        <v>331</v>
      </c>
      <c r="E376" s="31" t="s">
        <v>337</v>
      </c>
      <c r="F376" s="31" t="s">
        <v>21</v>
      </c>
      <c r="G376" s="32">
        <f t="shared" ref="G376:H376" si="151">SUM(G377:G378)</f>
        <v>41295070</v>
      </c>
      <c r="H376" s="32">
        <f t="shared" si="151"/>
        <v>41295070</v>
      </c>
      <c r="I376" s="153">
        <v>41295070</v>
      </c>
      <c r="J376" s="154">
        <v>41295070</v>
      </c>
      <c r="K376" s="146">
        <f t="shared" si="140"/>
        <v>0</v>
      </c>
      <c r="L376" s="146">
        <f t="shared" si="140"/>
        <v>0</v>
      </c>
    </row>
    <row r="377" spans="1:12" s="34" customFormat="1">
      <c r="A377" s="33" t="s">
        <v>40</v>
      </c>
      <c r="B377" s="30" t="s">
        <v>329</v>
      </c>
      <c r="C377" s="31" t="s">
        <v>11</v>
      </c>
      <c r="D377" s="31" t="s">
        <v>331</v>
      </c>
      <c r="E377" s="31" t="s">
        <v>337</v>
      </c>
      <c r="F377" s="31" t="s">
        <v>41</v>
      </c>
      <c r="G377" s="32">
        <v>31716647</v>
      </c>
      <c r="H377" s="32">
        <v>31716647</v>
      </c>
      <c r="I377" s="155">
        <v>31716647</v>
      </c>
      <c r="J377" s="156">
        <v>31716647</v>
      </c>
      <c r="K377" s="146">
        <f t="shared" si="140"/>
        <v>0</v>
      </c>
      <c r="L377" s="146">
        <f t="shared" si="140"/>
        <v>0</v>
      </c>
    </row>
    <row r="378" spans="1:12" s="34" customFormat="1" ht="38.25">
      <c r="A378" s="33" t="s">
        <v>26</v>
      </c>
      <c r="B378" s="30" t="s">
        <v>329</v>
      </c>
      <c r="C378" s="31" t="s">
        <v>11</v>
      </c>
      <c r="D378" s="31" t="s">
        <v>331</v>
      </c>
      <c r="E378" s="31" t="s">
        <v>337</v>
      </c>
      <c r="F378" s="31" t="s">
        <v>27</v>
      </c>
      <c r="G378" s="32">
        <v>9578423</v>
      </c>
      <c r="H378" s="32">
        <v>9578423</v>
      </c>
      <c r="I378" s="155">
        <v>9578423</v>
      </c>
      <c r="J378" s="156">
        <v>9578423</v>
      </c>
      <c r="K378" s="146">
        <f t="shared" si="140"/>
        <v>0</v>
      </c>
      <c r="L378" s="146">
        <f t="shared" si="140"/>
        <v>0</v>
      </c>
    </row>
    <row r="379" spans="1:12" s="20" customFormat="1">
      <c r="A379" s="25" t="s">
        <v>338</v>
      </c>
      <c r="B379" s="26" t="s">
        <v>329</v>
      </c>
      <c r="C379" s="27" t="s">
        <v>11</v>
      </c>
      <c r="D379" s="27" t="s">
        <v>339</v>
      </c>
      <c r="E379" s="27" t="s">
        <v>8</v>
      </c>
      <c r="F379" s="27" t="s">
        <v>340</v>
      </c>
      <c r="G379" s="28">
        <f t="shared" ref="G379:H382" si="152">G380</f>
        <v>12775540</v>
      </c>
      <c r="H379" s="28">
        <f t="shared" si="152"/>
        <v>12775540</v>
      </c>
      <c r="I379" s="151">
        <v>12775540</v>
      </c>
      <c r="J379" s="152">
        <v>12775540</v>
      </c>
      <c r="K379" s="146">
        <f t="shared" si="140"/>
        <v>0</v>
      </c>
      <c r="L379" s="146">
        <f t="shared" si="140"/>
        <v>0</v>
      </c>
    </row>
    <row r="380" spans="1:12" s="20" customFormat="1" ht="38.25">
      <c r="A380" s="29" t="s">
        <v>56</v>
      </c>
      <c r="B380" s="30" t="s">
        <v>329</v>
      </c>
      <c r="C380" s="31" t="s">
        <v>11</v>
      </c>
      <c r="D380" s="31" t="s">
        <v>339</v>
      </c>
      <c r="E380" s="31" t="s">
        <v>57</v>
      </c>
      <c r="F380" s="31" t="s">
        <v>9</v>
      </c>
      <c r="G380" s="32">
        <f t="shared" si="152"/>
        <v>12775540</v>
      </c>
      <c r="H380" s="32">
        <f t="shared" si="152"/>
        <v>12775540</v>
      </c>
      <c r="I380" s="153">
        <v>12775540</v>
      </c>
      <c r="J380" s="154">
        <v>12775540</v>
      </c>
      <c r="K380" s="146">
        <f t="shared" si="140"/>
        <v>0</v>
      </c>
      <c r="L380" s="146">
        <f t="shared" si="140"/>
        <v>0</v>
      </c>
    </row>
    <row r="381" spans="1:12" s="20" customFormat="1">
      <c r="A381" s="29" t="s">
        <v>58</v>
      </c>
      <c r="B381" s="30" t="s">
        <v>329</v>
      </c>
      <c r="C381" s="31" t="s">
        <v>11</v>
      </c>
      <c r="D381" s="31" t="s">
        <v>339</v>
      </c>
      <c r="E381" s="31" t="s">
        <v>59</v>
      </c>
      <c r="F381" s="31" t="s">
        <v>9</v>
      </c>
      <c r="G381" s="32">
        <f t="shared" si="152"/>
        <v>12775540</v>
      </c>
      <c r="H381" s="32">
        <f t="shared" si="152"/>
        <v>12775540</v>
      </c>
      <c r="I381" s="153">
        <v>12775540</v>
      </c>
      <c r="J381" s="154">
        <v>12775540</v>
      </c>
      <c r="K381" s="146">
        <f t="shared" si="140"/>
        <v>0</v>
      </c>
      <c r="L381" s="146">
        <f t="shared" si="140"/>
        <v>0</v>
      </c>
    </row>
    <row r="382" spans="1:12" s="20" customFormat="1">
      <c r="A382" s="29" t="s">
        <v>341</v>
      </c>
      <c r="B382" s="30" t="s">
        <v>329</v>
      </c>
      <c r="C382" s="31" t="s">
        <v>11</v>
      </c>
      <c r="D382" s="31" t="s">
        <v>339</v>
      </c>
      <c r="E382" s="31" t="s">
        <v>342</v>
      </c>
      <c r="F382" s="31" t="s">
        <v>9</v>
      </c>
      <c r="G382" s="32">
        <f t="shared" si="152"/>
        <v>12775540</v>
      </c>
      <c r="H382" s="32">
        <f t="shared" si="152"/>
        <v>12775540</v>
      </c>
      <c r="I382" s="153">
        <v>12775540</v>
      </c>
      <c r="J382" s="154">
        <v>12775540</v>
      </c>
      <c r="K382" s="146">
        <f t="shared" si="140"/>
        <v>0</v>
      </c>
      <c r="L382" s="146">
        <f t="shared" si="140"/>
        <v>0</v>
      </c>
    </row>
    <row r="383" spans="1:12" s="20" customFormat="1">
      <c r="A383" s="29" t="s">
        <v>343</v>
      </c>
      <c r="B383" s="30" t="s">
        <v>329</v>
      </c>
      <c r="C383" s="31" t="s">
        <v>11</v>
      </c>
      <c r="D383" s="31" t="s">
        <v>339</v>
      </c>
      <c r="E383" s="31" t="s">
        <v>342</v>
      </c>
      <c r="F383" s="31" t="s">
        <v>344</v>
      </c>
      <c r="G383" s="32">
        <v>12775540</v>
      </c>
      <c r="H383" s="32">
        <v>12775540</v>
      </c>
      <c r="I383" s="153">
        <v>12775540</v>
      </c>
      <c r="J383" s="154">
        <v>12775540</v>
      </c>
      <c r="K383" s="146">
        <f t="shared" si="140"/>
        <v>0</v>
      </c>
      <c r="L383" s="146">
        <f t="shared" si="140"/>
        <v>0</v>
      </c>
    </row>
    <row r="384" spans="1:12" s="20" customFormat="1">
      <c r="A384" s="25" t="s">
        <v>50</v>
      </c>
      <c r="B384" s="26" t="s">
        <v>329</v>
      </c>
      <c r="C384" s="27" t="s">
        <v>11</v>
      </c>
      <c r="D384" s="27" t="s">
        <v>51</v>
      </c>
      <c r="E384" s="27" t="s">
        <v>8</v>
      </c>
      <c r="F384" s="27" t="s">
        <v>9</v>
      </c>
      <c r="G384" s="28">
        <f t="shared" ref="G384:H385" si="153">G385</f>
        <v>11744420</v>
      </c>
      <c r="H384" s="28">
        <f t="shared" si="153"/>
        <v>11744420</v>
      </c>
      <c r="I384" s="151">
        <v>11744420</v>
      </c>
      <c r="J384" s="152">
        <v>11744420</v>
      </c>
      <c r="K384" s="146">
        <f t="shared" si="140"/>
        <v>0</v>
      </c>
      <c r="L384" s="146">
        <f t="shared" si="140"/>
        <v>0</v>
      </c>
    </row>
    <row r="385" spans="1:12" s="20" customFormat="1" ht="38.25">
      <c r="A385" s="29" t="s">
        <v>56</v>
      </c>
      <c r="B385" s="30" t="s">
        <v>329</v>
      </c>
      <c r="C385" s="31" t="s">
        <v>11</v>
      </c>
      <c r="D385" s="31" t="s">
        <v>51</v>
      </c>
      <c r="E385" s="31" t="s">
        <v>57</v>
      </c>
      <c r="F385" s="31" t="s">
        <v>9</v>
      </c>
      <c r="G385" s="32">
        <f t="shared" si="153"/>
        <v>11744420</v>
      </c>
      <c r="H385" s="32">
        <f t="shared" si="153"/>
        <v>11744420</v>
      </c>
      <c r="I385" s="153">
        <v>11744420</v>
      </c>
      <c r="J385" s="154">
        <v>11744420</v>
      </c>
      <c r="K385" s="146">
        <f t="shared" si="140"/>
        <v>0</v>
      </c>
      <c r="L385" s="146">
        <f t="shared" si="140"/>
        <v>0</v>
      </c>
    </row>
    <row r="386" spans="1:12" s="20" customFormat="1">
      <c r="A386" s="29" t="s">
        <v>58</v>
      </c>
      <c r="B386" s="30" t="s">
        <v>329</v>
      </c>
      <c r="C386" s="31" t="s">
        <v>11</v>
      </c>
      <c r="D386" s="31" t="s">
        <v>51</v>
      </c>
      <c r="E386" s="31" t="s">
        <v>59</v>
      </c>
      <c r="F386" s="31" t="s">
        <v>9</v>
      </c>
      <c r="G386" s="32">
        <f t="shared" ref="G386:H386" si="154">G387+G389</f>
        <v>11744420</v>
      </c>
      <c r="H386" s="32">
        <f t="shared" si="154"/>
        <v>11744420</v>
      </c>
      <c r="I386" s="153">
        <v>11744420</v>
      </c>
      <c r="J386" s="154">
        <v>11744420</v>
      </c>
      <c r="K386" s="146">
        <f t="shared" si="140"/>
        <v>0</v>
      </c>
      <c r="L386" s="146">
        <f t="shared" si="140"/>
        <v>0</v>
      </c>
    </row>
    <row r="387" spans="1:12" s="20" customFormat="1" ht="25.5">
      <c r="A387" s="29" t="s">
        <v>345</v>
      </c>
      <c r="B387" s="30" t="s">
        <v>329</v>
      </c>
      <c r="C387" s="31" t="s">
        <v>11</v>
      </c>
      <c r="D387" s="31" t="s">
        <v>51</v>
      </c>
      <c r="E387" s="31" t="s">
        <v>346</v>
      </c>
      <c r="F387" s="31" t="s">
        <v>9</v>
      </c>
      <c r="G387" s="32">
        <f t="shared" ref="G387:H387" si="155">G388</f>
        <v>2000000</v>
      </c>
      <c r="H387" s="32">
        <f t="shared" si="155"/>
        <v>2000000</v>
      </c>
      <c r="I387" s="153">
        <v>2000000</v>
      </c>
      <c r="J387" s="154">
        <v>2000000</v>
      </c>
      <c r="K387" s="146">
        <f t="shared" si="140"/>
        <v>0</v>
      </c>
      <c r="L387" s="146">
        <f t="shared" si="140"/>
        <v>0</v>
      </c>
    </row>
    <row r="388" spans="1:12" s="20" customFormat="1">
      <c r="A388" s="29" t="s">
        <v>343</v>
      </c>
      <c r="B388" s="30" t="s">
        <v>329</v>
      </c>
      <c r="C388" s="31" t="s">
        <v>11</v>
      </c>
      <c r="D388" s="31" t="s">
        <v>51</v>
      </c>
      <c r="E388" s="31" t="s">
        <v>346</v>
      </c>
      <c r="F388" s="31" t="s">
        <v>344</v>
      </c>
      <c r="G388" s="32">
        <v>2000000</v>
      </c>
      <c r="H388" s="32">
        <v>2000000</v>
      </c>
      <c r="I388" s="153">
        <v>2000000</v>
      </c>
      <c r="J388" s="154">
        <v>2000000</v>
      </c>
      <c r="K388" s="146">
        <f t="shared" ref="K388:L447" si="156">G388-I388</f>
        <v>0</v>
      </c>
      <c r="L388" s="146">
        <f t="shared" si="156"/>
        <v>0</v>
      </c>
    </row>
    <row r="389" spans="1:12" s="20" customFormat="1" ht="25.5">
      <c r="A389" s="29" t="s">
        <v>193</v>
      </c>
      <c r="B389" s="30" t="s">
        <v>329</v>
      </c>
      <c r="C389" s="31" t="s">
        <v>11</v>
      </c>
      <c r="D389" s="31" t="s">
        <v>51</v>
      </c>
      <c r="E389" s="31" t="s">
        <v>347</v>
      </c>
      <c r="F389" s="31" t="s">
        <v>9</v>
      </c>
      <c r="G389" s="32">
        <f t="shared" ref="G389:H390" si="157">G390</f>
        <v>9744420</v>
      </c>
      <c r="H389" s="32">
        <f t="shared" si="157"/>
        <v>9744420</v>
      </c>
      <c r="I389" s="153">
        <v>9744420</v>
      </c>
      <c r="J389" s="154">
        <v>9744420</v>
      </c>
      <c r="K389" s="146">
        <f t="shared" si="156"/>
        <v>0</v>
      </c>
      <c r="L389" s="146">
        <f t="shared" si="156"/>
        <v>0</v>
      </c>
    </row>
    <row r="390" spans="1:12" s="20" customFormat="1">
      <c r="A390" s="29" t="s">
        <v>195</v>
      </c>
      <c r="B390" s="30" t="s">
        <v>329</v>
      </c>
      <c r="C390" s="31" t="s">
        <v>11</v>
      </c>
      <c r="D390" s="31" t="s">
        <v>51</v>
      </c>
      <c r="E390" s="31" t="s">
        <v>347</v>
      </c>
      <c r="F390" s="31" t="s">
        <v>196</v>
      </c>
      <c r="G390" s="32">
        <f t="shared" si="157"/>
        <v>9744420</v>
      </c>
      <c r="H390" s="32">
        <f t="shared" si="157"/>
        <v>9744420</v>
      </c>
      <c r="I390" s="153">
        <v>9744420</v>
      </c>
      <c r="J390" s="154">
        <v>9744420</v>
      </c>
      <c r="K390" s="146">
        <f t="shared" si="156"/>
        <v>0</v>
      </c>
      <c r="L390" s="146">
        <f t="shared" si="156"/>
        <v>0</v>
      </c>
    </row>
    <row r="391" spans="1:12" s="20" customFormat="1" ht="25.5">
      <c r="A391" s="33" t="s">
        <v>197</v>
      </c>
      <c r="B391" s="30" t="s">
        <v>329</v>
      </c>
      <c r="C391" s="31" t="s">
        <v>11</v>
      </c>
      <c r="D391" s="31" t="s">
        <v>51</v>
      </c>
      <c r="E391" s="31" t="s">
        <v>347</v>
      </c>
      <c r="F391" s="31" t="s">
        <v>198</v>
      </c>
      <c r="G391" s="32">
        <v>9744420</v>
      </c>
      <c r="H391" s="32">
        <v>9744420</v>
      </c>
      <c r="I391" s="153">
        <v>9744420</v>
      </c>
      <c r="J391" s="154">
        <v>9744420</v>
      </c>
      <c r="K391" s="146">
        <f t="shared" si="156"/>
        <v>0</v>
      </c>
      <c r="L391" s="146">
        <f t="shared" si="156"/>
        <v>0</v>
      </c>
    </row>
    <row r="392" spans="1:12" s="20" customFormat="1">
      <c r="A392" s="21" t="s">
        <v>348</v>
      </c>
      <c r="B392" s="22" t="s">
        <v>329</v>
      </c>
      <c r="C392" s="23" t="s">
        <v>51</v>
      </c>
      <c r="D392" s="23" t="s">
        <v>7</v>
      </c>
      <c r="E392" s="23" t="s">
        <v>8</v>
      </c>
      <c r="F392" s="23" t="s">
        <v>9</v>
      </c>
      <c r="G392" s="24">
        <f t="shared" ref="G392:H397" si="158">G393</f>
        <v>223300000</v>
      </c>
      <c r="H392" s="24">
        <f t="shared" si="158"/>
        <v>260300000</v>
      </c>
      <c r="I392" s="149">
        <v>223300000</v>
      </c>
      <c r="J392" s="150">
        <v>260300000</v>
      </c>
      <c r="K392" s="146">
        <f t="shared" si="156"/>
        <v>0</v>
      </c>
      <c r="L392" s="146">
        <f t="shared" si="156"/>
        <v>0</v>
      </c>
    </row>
    <row r="393" spans="1:12" s="20" customFormat="1" ht="25.5">
      <c r="A393" s="25" t="s">
        <v>349</v>
      </c>
      <c r="B393" s="26" t="s">
        <v>329</v>
      </c>
      <c r="C393" s="27" t="s">
        <v>51</v>
      </c>
      <c r="D393" s="27" t="s">
        <v>11</v>
      </c>
      <c r="E393" s="27" t="s">
        <v>8</v>
      </c>
      <c r="F393" s="27" t="s">
        <v>9</v>
      </c>
      <c r="G393" s="28">
        <f t="shared" si="158"/>
        <v>223300000</v>
      </c>
      <c r="H393" s="28">
        <f t="shared" si="158"/>
        <v>260300000</v>
      </c>
      <c r="I393" s="151">
        <v>223300000</v>
      </c>
      <c r="J393" s="152">
        <v>260300000</v>
      </c>
      <c r="K393" s="146">
        <f t="shared" si="156"/>
        <v>0</v>
      </c>
      <c r="L393" s="146">
        <f t="shared" si="156"/>
        <v>0</v>
      </c>
    </row>
    <row r="394" spans="1:12" s="20" customFormat="1" ht="25.5">
      <c r="A394" s="33" t="s">
        <v>350</v>
      </c>
      <c r="B394" s="30" t="s">
        <v>329</v>
      </c>
      <c r="C394" s="31" t="s">
        <v>51</v>
      </c>
      <c r="D394" s="31" t="s">
        <v>11</v>
      </c>
      <c r="E394" s="31" t="s">
        <v>351</v>
      </c>
      <c r="F394" s="31" t="s">
        <v>9</v>
      </c>
      <c r="G394" s="32">
        <f t="shared" si="158"/>
        <v>223300000</v>
      </c>
      <c r="H394" s="32">
        <f t="shared" si="158"/>
        <v>260300000</v>
      </c>
      <c r="I394" s="153">
        <v>223300000</v>
      </c>
      <c r="J394" s="154">
        <v>260300000</v>
      </c>
      <c r="K394" s="146">
        <f t="shared" si="156"/>
        <v>0</v>
      </c>
      <c r="L394" s="146">
        <f t="shared" si="156"/>
        <v>0</v>
      </c>
    </row>
    <row r="395" spans="1:12" s="20" customFormat="1" ht="38.25">
      <c r="A395" s="33" t="s">
        <v>352</v>
      </c>
      <c r="B395" s="30" t="s">
        <v>329</v>
      </c>
      <c r="C395" s="31" t="s">
        <v>51</v>
      </c>
      <c r="D395" s="31" t="s">
        <v>11</v>
      </c>
      <c r="E395" s="31" t="s">
        <v>353</v>
      </c>
      <c r="F395" s="31" t="s">
        <v>9</v>
      </c>
      <c r="G395" s="32">
        <f t="shared" si="158"/>
        <v>223300000</v>
      </c>
      <c r="H395" s="32">
        <f t="shared" si="158"/>
        <v>260300000</v>
      </c>
      <c r="I395" s="153">
        <v>223300000</v>
      </c>
      <c r="J395" s="154">
        <v>260300000</v>
      </c>
      <c r="K395" s="146">
        <f t="shared" si="156"/>
        <v>0</v>
      </c>
      <c r="L395" s="146">
        <f t="shared" si="156"/>
        <v>0</v>
      </c>
    </row>
    <row r="396" spans="1:12" s="20" customFormat="1" ht="38.25">
      <c r="A396" s="33" t="s">
        <v>354</v>
      </c>
      <c r="B396" s="30" t="s">
        <v>329</v>
      </c>
      <c r="C396" s="31" t="s">
        <v>51</v>
      </c>
      <c r="D396" s="31" t="s">
        <v>11</v>
      </c>
      <c r="E396" s="31" t="s">
        <v>355</v>
      </c>
      <c r="F396" s="31" t="s">
        <v>9</v>
      </c>
      <c r="G396" s="32">
        <f t="shared" si="158"/>
        <v>223300000</v>
      </c>
      <c r="H396" s="32">
        <f t="shared" si="158"/>
        <v>260300000</v>
      </c>
      <c r="I396" s="153">
        <v>223300000</v>
      </c>
      <c r="J396" s="154">
        <v>260300000</v>
      </c>
      <c r="K396" s="146">
        <f t="shared" si="156"/>
        <v>0</v>
      </c>
      <c r="L396" s="146">
        <f t="shared" si="156"/>
        <v>0</v>
      </c>
    </row>
    <row r="397" spans="1:12" s="20" customFormat="1">
      <c r="A397" s="33" t="s">
        <v>356</v>
      </c>
      <c r="B397" s="30" t="s">
        <v>329</v>
      </c>
      <c r="C397" s="31" t="s">
        <v>51</v>
      </c>
      <c r="D397" s="31" t="s">
        <v>11</v>
      </c>
      <c r="E397" s="31" t="s">
        <v>357</v>
      </c>
      <c r="F397" s="31" t="s">
        <v>9</v>
      </c>
      <c r="G397" s="32">
        <f t="shared" si="158"/>
        <v>223300000</v>
      </c>
      <c r="H397" s="32">
        <f t="shared" si="158"/>
        <v>260300000</v>
      </c>
      <c r="I397" s="153">
        <v>223300000</v>
      </c>
      <c r="J397" s="154">
        <v>260300000</v>
      </c>
      <c r="K397" s="146">
        <f t="shared" si="156"/>
        <v>0</v>
      </c>
      <c r="L397" s="146">
        <f t="shared" si="156"/>
        <v>0</v>
      </c>
    </row>
    <row r="398" spans="1:12" s="20" customFormat="1">
      <c r="A398" s="33" t="s">
        <v>358</v>
      </c>
      <c r="B398" s="30" t="s">
        <v>329</v>
      </c>
      <c r="C398" s="31" t="s">
        <v>51</v>
      </c>
      <c r="D398" s="31" t="s">
        <v>11</v>
      </c>
      <c r="E398" s="31" t="s">
        <v>357</v>
      </c>
      <c r="F398" s="31" t="s">
        <v>359</v>
      </c>
      <c r="G398" s="32">
        <v>223300000</v>
      </c>
      <c r="H398" s="32">
        <v>260300000</v>
      </c>
      <c r="I398" s="153">
        <v>223300000</v>
      </c>
      <c r="J398" s="154">
        <v>260300000</v>
      </c>
      <c r="K398" s="146">
        <f t="shared" si="156"/>
        <v>0</v>
      </c>
      <c r="L398" s="146">
        <f t="shared" si="156"/>
        <v>0</v>
      </c>
    </row>
    <row r="399" spans="1:12" s="20" customFormat="1">
      <c r="A399" s="33"/>
      <c r="B399" s="30"/>
      <c r="C399" s="31"/>
      <c r="D399" s="31"/>
      <c r="E399" s="31"/>
      <c r="F399" s="31"/>
      <c r="G399" s="32"/>
      <c r="H399" s="32"/>
      <c r="I399" s="153"/>
      <c r="J399" s="154"/>
      <c r="K399" s="146">
        <f t="shared" si="156"/>
        <v>0</v>
      </c>
      <c r="L399" s="146">
        <f t="shared" si="156"/>
        <v>0</v>
      </c>
    </row>
    <row r="400" spans="1:12" s="20" customFormat="1" ht="25.5">
      <c r="A400" s="16" t="s">
        <v>360</v>
      </c>
      <c r="B400" s="17" t="s">
        <v>361</v>
      </c>
      <c r="C400" s="18" t="s">
        <v>7</v>
      </c>
      <c r="D400" s="18" t="s">
        <v>7</v>
      </c>
      <c r="E400" s="18" t="s">
        <v>8</v>
      </c>
      <c r="F400" s="18" t="s">
        <v>9</v>
      </c>
      <c r="G400" s="19">
        <f>G401+G431+G423</f>
        <v>34875290</v>
      </c>
      <c r="H400" s="19">
        <f>H401+H431+H423</f>
        <v>34882350</v>
      </c>
      <c r="I400" s="157">
        <v>34875290</v>
      </c>
      <c r="J400" s="158">
        <v>34882350</v>
      </c>
      <c r="K400" s="146">
        <f t="shared" si="156"/>
        <v>0</v>
      </c>
      <c r="L400" s="146">
        <f t="shared" si="156"/>
        <v>0</v>
      </c>
    </row>
    <row r="401" spans="1:12" s="49" customFormat="1">
      <c r="A401" s="21" t="s">
        <v>10</v>
      </c>
      <c r="B401" s="22" t="s">
        <v>361</v>
      </c>
      <c r="C401" s="23" t="s">
        <v>11</v>
      </c>
      <c r="D401" s="23" t="s">
        <v>7</v>
      </c>
      <c r="E401" s="23" t="s">
        <v>8</v>
      </c>
      <c r="F401" s="23" t="s">
        <v>9</v>
      </c>
      <c r="G401" s="24">
        <f t="shared" ref="G401:H401" si="159">G402</f>
        <v>30467280</v>
      </c>
      <c r="H401" s="24">
        <f t="shared" si="159"/>
        <v>30474340</v>
      </c>
      <c r="I401" s="149">
        <v>30467280</v>
      </c>
      <c r="J401" s="150">
        <v>30474340</v>
      </c>
      <c r="K401" s="146">
        <f t="shared" si="156"/>
        <v>0</v>
      </c>
      <c r="L401" s="146">
        <f t="shared" si="156"/>
        <v>0</v>
      </c>
    </row>
    <row r="402" spans="1:12" s="34" customFormat="1">
      <c r="A402" s="25" t="s">
        <v>50</v>
      </c>
      <c r="B402" s="26" t="s">
        <v>361</v>
      </c>
      <c r="C402" s="27" t="s">
        <v>11</v>
      </c>
      <c r="D402" s="27" t="s">
        <v>51</v>
      </c>
      <c r="E402" s="27" t="s">
        <v>8</v>
      </c>
      <c r="F402" s="27" t="s">
        <v>9</v>
      </c>
      <c r="G402" s="28">
        <f t="shared" ref="G402:H402" si="160">G409+G403</f>
        <v>30467280</v>
      </c>
      <c r="H402" s="28">
        <f t="shared" si="160"/>
        <v>30474340</v>
      </c>
      <c r="I402" s="151">
        <v>30467280</v>
      </c>
      <c r="J402" s="152">
        <v>30474340</v>
      </c>
      <c r="K402" s="146">
        <f t="shared" si="156"/>
        <v>0</v>
      </c>
      <c r="L402" s="146">
        <f t="shared" si="156"/>
        <v>0</v>
      </c>
    </row>
    <row r="403" spans="1:12" s="20" customFormat="1" ht="38.25">
      <c r="A403" s="29" t="s">
        <v>146</v>
      </c>
      <c r="B403" s="30" t="s">
        <v>361</v>
      </c>
      <c r="C403" s="31" t="s">
        <v>11</v>
      </c>
      <c r="D403" s="31" t="s">
        <v>51</v>
      </c>
      <c r="E403" s="31" t="s">
        <v>147</v>
      </c>
      <c r="F403" s="31" t="s">
        <v>9</v>
      </c>
      <c r="G403" s="32">
        <f t="shared" ref="G403:H407" si="161">G404</f>
        <v>7650</v>
      </c>
      <c r="H403" s="32">
        <f t="shared" si="161"/>
        <v>7650</v>
      </c>
      <c r="I403" s="153">
        <v>7650</v>
      </c>
      <c r="J403" s="154">
        <v>7650</v>
      </c>
      <c r="K403" s="146">
        <f t="shared" si="156"/>
        <v>0</v>
      </c>
      <c r="L403" s="146">
        <f t="shared" si="156"/>
        <v>0</v>
      </c>
    </row>
    <row r="404" spans="1:12" s="20" customFormat="1" ht="25.5">
      <c r="A404" s="29" t="s">
        <v>362</v>
      </c>
      <c r="B404" s="30" t="s">
        <v>361</v>
      </c>
      <c r="C404" s="31" t="s">
        <v>11</v>
      </c>
      <c r="D404" s="31" t="s">
        <v>51</v>
      </c>
      <c r="E404" s="31" t="s">
        <v>173</v>
      </c>
      <c r="F404" s="31" t="s">
        <v>9</v>
      </c>
      <c r="G404" s="32">
        <f t="shared" si="161"/>
        <v>7650</v>
      </c>
      <c r="H404" s="32">
        <f t="shared" si="161"/>
        <v>7650</v>
      </c>
      <c r="I404" s="153">
        <v>7650</v>
      </c>
      <c r="J404" s="154">
        <v>7650</v>
      </c>
      <c r="K404" s="146">
        <f t="shared" si="156"/>
        <v>0</v>
      </c>
      <c r="L404" s="146">
        <f t="shared" si="156"/>
        <v>0</v>
      </c>
    </row>
    <row r="405" spans="1:12" s="20" customFormat="1" ht="25.5">
      <c r="A405" s="29" t="s">
        <v>363</v>
      </c>
      <c r="B405" s="30" t="s">
        <v>361</v>
      </c>
      <c r="C405" s="31" t="s">
        <v>11</v>
      </c>
      <c r="D405" s="31" t="s">
        <v>51</v>
      </c>
      <c r="E405" s="31" t="s">
        <v>364</v>
      </c>
      <c r="F405" s="31" t="s">
        <v>9</v>
      </c>
      <c r="G405" s="32">
        <f t="shared" si="161"/>
        <v>7650</v>
      </c>
      <c r="H405" s="32">
        <f t="shared" si="161"/>
        <v>7650</v>
      </c>
      <c r="I405" s="153">
        <v>7650</v>
      </c>
      <c r="J405" s="154">
        <v>7650</v>
      </c>
      <c r="K405" s="146">
        <f t="shared" si="156"/>
        <v>0</v>
      </c>
      <c r="L405" s="146">
        <f t="shared" si="156"/>
        <v>0</v>
      </c>
    </row>
    <row r="406" spans="1:12" s="20" customFormat="1" ht="25.5">
      <c r="A406" s="29" t="s">
        <v>365</v>
      </c>
      <c r="B406" s="30" t="s">
        <v>361</v>
      </c>
      <c r="C406" s="31" t="s">
        <v>11</v>
      </c>
      <c r="D406" s="31" t="s">
        <v>51</v>
      </c>
      <c r="E406" s="31" t="s">
        <v>366</v>
      </c>
      <c r="F406" s="31" t="s">
        <v>9</v>
      </c>
      <c r="G406" s="32">
        <f t="shared" si="161"/>
        <v>7650</v>
      </c>
      <c r="H406" s="32">
        <f t="shared" si="161"/>
        <v>7650</v>
      </c>
      <c r="I406" s="153">
        <v>7650</v>
      </c>
      <c r="J406" s="154">
        <v>7650</v>
      </c>
      <c r="K406" s="146">
        <f t="shared" si="156"/>
        <v>0</v>
      </c>
      <c r="L406" s="146">
        <f t="shared" si="156"/>
        <v>0</v>
      </c>
    </row>
    <row r="407" spans="1:12" s="20" customFormat="1" ht="25.5">
      <c r="A407" s="29" t="s">
        <v>28</v>
      </c>
      <c r="B407" s="30" t="s">
        <v>361</v>
      </c>
      <c r="C407" s="31" t="s">
        <v>11</v>
      </c>
      <c r="D407" s="31" t="s">
        <v>51</v>
      </c>
      <c r="E407" s="31" t="s">
        <v>366</v>
      </c>
      <c r="F407" s="31" t="s">
        <v>29</v>
      </c>
      <c r="G407" s="32">
        <f t="shared" si="161"/>
        <v>7650</v>
      </c>
      <c r="H407" s="32">
        <f t="shared" si="161"/>
        <v>7650</v>
      </c>
      <c r="I407" s="153">
        <v>7650</v>
      </c>
      <c r="J407" s="154">
        <v>7650</v>
      </c>
      <c r="K407" s="146">
        <f t="shared" si="156"/>
        <v>0</v>
      </c>
      <c r="L407" s="146">
        <f t="shared" si="156"/>
        <v>0</v>
      </c>
    </row>
    <row r="408" spans="1:12" s="20" customFormat="1">
      <c r="A408" s="33" t="s">
        <v>30</v>
      </c>
      <c r="B408" s="30" t="s">
        <v>361</v>
      </c>
      <c r="C408" s="31" t="s">
        <v>11</v>
      </c>
      <c r="D408" s="31" t="s">
        <v>51</v>
      </c>
      <c r="E408" s="31" t="s">
        <v>366</v>
      </c>
      <c r="F408" s="31" t="s">
        <v>31</v>
      </c>
      <c r="G408" s="32">
        <v>7650</v>
      </c>
      <c r="H408" s="32">
        <v>7650</v>
      </c>
      <c r="I408" s="153">
        <v>7650</v>
      </c>
      <c r="J408" s="154">
        <v>7650</v>
      </c>
      <c r="K408" s="146">
        <f t="shared" si="156"/>
        <v>0</v>
      </c>
      <c r="L408" s="146">
        <f t="shared" si="156"/>
        <v>0</v>
      </c>
    </row>
    <row r="409" spans="1:12" s="20" customFormat="1" ht="25.5">
      <c r="A409" s="29" t="s">
        <v>367</v>
      </c>
      <c r="B409" s="30" t="s">
        <v>361</v>
      </c>
      <c r="C409" s="31" t="s">
        <v>11</v>
      </c>
      <c r="D409" s="31" t="s">
        <v>51</v>
      </c>
      <c r="E409" s="31" t="s">
        <v>368</v>
      </c>
      <c r="F409" s="31" t="s">
        <v>9</v>
      </c>
      <c r="G409" s="32">
        <f>G410</f>
        <v>30459630</v>
      </c>
      <c r="H409" s="32">
        <f>H410</f>
        <v>30466690</v>
      </c>
      <c r="I409" s="153">
        <v>30459630</v>
      </c>
      <c r="J409" s="154">
        <v>30466690</v>
      </c>
      <c r="K409" s="146">
        <f t="shared" si="156"/>
        <v>0</v>
      </c>
      <c r="L409" s="146">
        <f t="shared" si="156"/>
        <v>0</v>
      </c>
    </row>
    <row r="410" spans="1:12" s="20" customFormat="1" ht="38.25">
      <c r="A410" s="29" t="s">
        <v>369</v>
      </c>
      <c r="B410" s="30" t="s">
        <v>361</v>
      </c>
      <c r="C410" s="31" t="s">
        <v>11</v>
      </c>
      <c r="D410" s="31" t="s">
        <v>51</v>
      </c>
      <c r="E410" s="31" t="s">
        <v>370</v>
      </c>
      <c r="F410" s="31" t="s">
        <v>9</v>
      </c>
      <c r="G410" s="32">
        <f t="shared" ref="G410:H410" si="162">G411+G419</f>
        <v>30459630</v>
      </c>
      <c r="H410" s="32">
        <f t="shared" si="162"/>
        <v>30466690</v>
      </c>
      <c r="I410" s="153">
        <v>30459630</v>
      </c>
      <c r="J410" s="154">
        <v>30466690</v>
      </c>
      <c r="K410" s="146">
        <f t="shared" si="156"/>
        <v>0</v>
      </c>
      <c r="L410" s="146">
        <f t="shared" si="156"/>
        <v>0</v>
      </c>
    </row>
    <row r="411" spans="1:12" s="20" customFormat="1" ht="25.5">
      <c r="A411" s="29" t="s">
        <v>18</v>
      </c>
      <c r="B411" s="30" t="s">
        <v>361</v>
      </c>
      <c r="C411" s="31" t="s">
        <v>11</v>
      </c>
      <c r="D411" s="31" t="s">
        <v>51</v>
      </c>
      <c r="E411" s="31" t="s">
        <v>371</v>
      </c>
      <c r="F411" s="31" t="s">
        <v>9</v>
      </c>
      <c r="G411" s="32">
        <f t="shared" ref="G411:H411" si="163">G412+G415+G417</f>
        <v>3968330</v>
      </c>
      <c r="H411" s="32">
        <f t="shared" si="163"/>
        <v>3975390</v>
      </c>
      <c r="I411" s="153">
        <v>3968330</v>
      </c>
      <c r="J411" s="154">
        <v>3975390</v>
      </c>
      <c r="K411" s="146">
        <f t="shared" si="156"/>
        <v>0</v>
      </c>
      <c r="L411" s="146">
        <f t="shared" si="156"/>
        <v>0</v>
      </c>
    </row>
    <row r="412" spans="1:12" s="20" customFormat="1" ht="25.5">
      <c r="A412" s="33" t="s">
        <v>20</v>
      </c>
      <c r="B412" s="30" t="s">
        <v>361</v>
      </c>
      <c r="C412" s="31" t="s">
        <v>11</v>
      </c>
      <c r="D412" s="31" t="s">
        <v>51</v>
      </c>
      <c r="E412" s="31" t="s">
        <v>371</v>
      </c>
      <c r="F412" s="31" t="s">
        <v>21</v>
      </c>
      <c r="G412" s="32">
        <f t="shared" ref="G412:H412" si="164">SUM(G413:G414)</f>
        <v>756230</v>
      </c>
      <c r="H412" s="32">
        <f t="shared" si="164"/>
        <v>756230</v>
      </c>
      <c r="I412" s="153">
        <v>756230</v>
      </c>
      <c r="J412" s="154">
        <v>756230</v>
      </c>
      <c r="K412" s="146">
        <f t="shared" si="156"/>
        <v>0</v>
      </c>
      <c r="L412" s="146">
        <f t="shared" si="156"/>
        <v>0</v>
      </c>
    </row>
    <row r="413" spans="1:12" s="34" customFormat="1" ht="25.5">
      <c r="A413" s="33" t="s">
        <v>22</v>
      </c>
      <c r="B413" s="30" t="s">
        <v>361</v>
      </c>
      <c r="C413" s="31" t="s">
        <v>11</v>
      </c>
      <c r="D413" s="31" t="s">
        <v>51</v>
      </c>
      <c r="E413" s="31" t="s">
        <v>371</v>
      </c>
      <c r="F413" s="31" t="s">
        <v>23</v>
      </c>
      <c r="G413" s="32">
        <v>583397.5</v>
      </c>
      <c r="H413" s="32">
        <v>583397.5</v>
      </c>
      <c r="I413" s="155">
        <v>583397.5</v>
      </c>
      <c r="J413" s="156">
        <v>583397.5</v>
      </c>
      <c r="K413" s="146">
        <f t="shared" si="156"/>
        <v>0</v>
      </c>
      <c r="L413" s="146">
        <f t="shared" si="156"/>
        <v>0</v>
      </c>
    </row>
    <row r="414" spans="1:12" s="34" customFormat="1" ht="38.25">
      <c r="A414" s="33" t="s">
        <v>26</v>
      </c>
      <c r="B414" s="30" t="s">
        <v>361</v>
      </c>
      <c r="C414" s="31" t="s">
        <v>11</v>
      </c>
      <c r="D414" s="31" t="s">
        <v>51</v>
      </c>
      <c r="E414" s="31" t="s">
        <v>371</v>
      </c>
      <c r="F414" s="31" t="s">
        <v>27</v>
      </c>
      <c r="G414" s="32">
        <v>172832.5</v>
      </c>
      <c r="H414" s="32">
        <v>172832.5</v>
      </c>
      <c r="I414" s="155">
        <v>172832.5</v>
      </c>
      <c r="J414" s="156">
        <v>172832.5</v>
      </c>
      <c r="K414" s="146">
        <f t="shared" si="156"/>
        <v>0</v>
      </c>
      <c r="L414" s="146">
        <f t="shared" si="156"/>
        <v>0</v>
      </c>
    </row>
    <row r="415" spans="1:12" s="20" customFormat="1" ht="25.5">
      <c r="A415" s="29" t="s">
        <v>28</v>
      </c>
      <c r="B415" s="30" t="s">
        <v>361</v>
      </c>
      <c r="C415" s="31" t="s">
        <v>11</v>
      </c>
      <c r="D415" s="31" t="s">
        <v>51</v>
      </c>
      <c r="E415" s="31" t="s">
        <v>371</v>
      </c>
      <c r="F415" s="31" t="s">
        <v>29</v>
      </c>
      <c r="G415" s="32">
        <f t="shared" ref="G415:H415" si="165">G416</f>
        <v>3199140</v>
      </c>
      <c r="H415" s="32">
        <f t="shared" si="165"/>
        <v>3206200</v>
      </c>
      <c r="I415" s="153">
        <v>3199140</v>
      </c>
      <c r="J415" s="154">
        <v>3206200</v>
      </c>
      <c r="K415" s="146">
        <f t="shared" si="156"/>
        <v>0</v>
      </c>
      <c r="L415" s="146">
        <f t="shared" si="156"/>
        <v>0</v>
      </c>
    </row>
    <row r="416" spans="1:12" s="20" customFormat="1">
      <c r="A416" s="33" t="s">
        <v>30</v>
      </c>
      <c r="B416" s="30" t="s">
        <v>361</v>
      </c>
      <c r="C416" s="31" t="s">
        <v>11</v>
      </c>
      <c r="D416" s="31" t="s">
        <v>51</v>
      </c>
      <c r="E416" s="31" t="s">
        <v>371</v>
      </c>
      <c r="F416" s="31" t="s">
        <v>31</v>
      </c>
      <c r="G416" s="32">
        <v>3199140</v>
      </c>
      <c r="H416" s="32">
        <v>3206200</v>
      </c>
      <c r="I416" s="153">
        <v>3199140</v>
      </c>
      <c r="J416" s="154">
        <v>3206200</v>
      </c>
      <c r="K416" s="146">
        <f t="shared" si="156"/>
        <v>0</v>
      </c>
      <c r="L416" s="146">
        <f t="shared" si="156"/>
        <v>0</v>
      </c>
    </row>
    <row r="417" spans="1:12" s="20" customFormat="1">
      <c r="A417" s="29" t="s">
        <v>32</v>
      </c>
      <c r="B417" s="30" t="s">
        <v>361</v>
      </c>
      <c r="C417" s="31" t="s">
        <v>11</v>
      </c>
      <c r="D417" s="31" t="s">
        <v>51</v>
      </c>
      <c r="E417" s="31" t="s">
        <v>371</v>
      </c>
      <c r="F417" s="31" t="s">
        <v>33</v>
      </c>
      <c r="G417" s="32">
        <f t="shared" ref="G417:H417" si="166">SUM(G418:G418)</f>
        <v>12960</v>
      </c>
      <c r="H417" s="32">
        <f t="shared" si="166"/>
        <v>12960</v>
      </c>
      <c r="I417" s="153">
        <v>12960</v>
      </c>
      <c r="J417" s="154">
        <v>12960</v>
      </c>
      <c r="K417" s="146">
        <f t="shared" si="156"/>
        <v>0</v>
      </c>
      <c r="L417" s="146">
        <f t="shared" si="156"/>
        <v>0</v>
      </c>
    </row>
    <row r="418" spans="1:12" s="34" customFormat="1">
      <c r="A418" s="33" t="s">
        <v>36</v>
      </c>
      <c r="B418" s="30" t="s">
        <v>361</v>
      </c>
      <c r="C418" s="31" t="s">
        <v>11</v>
      </c>
      <c r="D418" s="31" t="s">
        <v>51</v>
      </c>
      <c r="E418" s="31" t="s">
        <v>371</v>
      </c>
      <c r="F418" s="31" t="s">
        <v>37</v>
      </c>
      <c r="G418" s="32">
        <v>12960</v>
      </c>
      <c r="H418" s="32">
        <v>12960</v>
      </c>
      <c r="I418" s="155">
        <v>12960</v>
      </c>
      <c r="J418" s="156">
        <v>12960</v>
      </c>
      <c r="K418" s="146">
        <f t="shared" si="156"/>
        <v>0</v>
      </c>
      <c r="L418" s="146">
        <f t="shared" si="156"/>
        <v>0</v>
      </c>
    </row>
    <row r="419" spans="1:12" s="20" customFormat="1" ht="25.5">
      <c r="A419" s="29" t="s">
        <v>38</v>
      </c>
      <c r="B419" s="30" t="s">
        <v>361</v>
      </c>
      <c r="C419" s="31" t="s">
        <v>11</v>
      </c>
      <c r="D419" s="31" t="s">
        <v>51</v>
      </c>
      <c r="E419" s="31" t="s">
        <v>372</v>
      </c>
      <c r="F419" s="31" t="s">
        <v>9</v>
      </c>
      <c r="G419" s="32">
        <f t="shared" ref="G419:H419" si="167">G420</f>
        <v>26491300</v>
      </c>
      <c r="H419" s="32">
        <f t="shared" si="167"/>
        <v>26491300</v>
      </c>
      <c r="I419" s="153">
        <v>26491300</v>
      </c>
      <c r="J419" s="154">
        <v>26491300</v>
      </c>
      <c r="K419" s="146">
        <f t="shared" si="156"/>
        <v>0</v>
      </c>
      <c r="L419" s="146">
        <f t="shared" si="156"/>
        <v>0</v>
      </c>
    </row>
    <row r="420" spans="1:12" s="20" customFormat="1" ht="25.5">
      <c r="A420" s="33" t="s">
        <v>20</v>
      </c>
      <c r="B420" s="30" t="s">
        <v>361</v>
      </c>
      <c r="C420" s="31" t="s">
        <v>11</v>
      </c>
      <c r="D420" s="31" t="s">
        <v>51</v>
      </c>
      <c r="E420" s="31" t="s">
        <v>372</v>
      </c>
      <c r="F420" s="31" t="s">
        <v>21</v>
      </c>
      <c r="G420" s="32">
        <f t="shared" ref="G420:H420" si="168">SUM(G421:G422)</f>
        <v>26491300</v>
      </c>
      <c r="H420" s="32">
        <f t="shared" si="168"/>
        <v>26491300</v>
      </c>
      <c r="I420" s="153">
        <v>26491300</v>
      </c>
      <c r="J420" s="154">
        <v>26491300</v>
      </c>
      <c r="K420" s="146">
        <f t="shared" si="156"/>
        <v>0</v>
      </c>
      <c r="L420" s="146">
        <f t="shared" si="156"/>
        <v>0</v>
      </c>
    </row>
    <row r="421" spans="1:12" s="34" customFormat="1">
      <c r="A421" s="33" t="s">
        <v>40</v>
      </c>
      <c r="B421" s="30" t="s">
        <v>361</v>
      </c>
      <c r="C421" s="31" t="s">
        <v>11</v>
      </c>
      <c r="D421" s="31" t="s">
        <v>51</v>
      </c>
      <c r="E421" s="31" t="s">
        <v>372</v>
      </c>
      <c r="F421" s="31" t="s">
        <v>41</v>
      </c>
      <c r="G421" s="32">
        <v>20346643</v>
      </c>
      <c r="H421" s="32">
        <v>20346643</v>
      </c>
      <c r="I421" s="155">
        <v>20346643</v>
      </c>
      <c r="J421" s="156">
        <v>20346643</v>
      </c>
      <c r="K421" s="146">
        <f t="shared" si="156"/>
        <v>0</v>
      </c>
      <c r="L421" s="146">
        <f t="shared" si="156"/>
        <v>0</v>
      </c>
    </row>
    <row r="422" spans="1:12" s="34" customFormat="1" ht="38.25">
      <c r="A422" s="33" t="s">
        <v>26</v>
      </c>
      <c r="B422" s="30" t="s">
        <v>361</v>
      </c>
      <c r="C422" s="31" t="s">
        <v>11</v>
      </c>
      <c r="D422" s="31" t="s">
        <v>51</v>
      </c>
      <c r="E422" s="31" t="s">
        <v>372</v>
      </c>
      <c r="F422" s="31" t="s">
        <v>27</v>
      </c>
      <c r="G422" s="32">
        <v>6144657</v>
      </c>
      <c r="H422" s="32">
        <v>6144657</v>
      </c>
      <c r="I422" s="155">
        <v>6144657</v>
      </c>
      <c r="J422" s="156">
        <v>6144657</v>
      </c>
      <c r="K422" s="146">
        <f t="shared" si="156"/>
        <v>0</v>
      </c>
      <c r="L422" s="146">
        <f t="shared" si="156"/>
        <v>0</v>
      </c>
    </row>
    <row r="423" spans="1:12" s="20" customFormat="1">
      <c r="A423" s="21" t="s">
        <v>241</v>
      </c>
      <c r="B423" s="22" t="s">
        <v>361</v>
      </c>
      <c r="C423" s="23" t="s">
        <v>242</v>
      </c>
      <c r="D423" s="23" t="s">
        <v>7</v>
      </c>
      <c r="E423" s="23" t="s">
        <v>8</v>
      </c>
      <c r="F423" s="23" t="s">
        <v>9</v>
      </c>
      <c r="G423" s="24">
        <f t="shared" ref="G423:H429" si="169">G424</f>
        <v>1096200</v>
      </c>
      <c r="H423" s="24">
        <f t="shared" si="169"/>
        <v>1096200</v>
      </c>
      <c r="I423" s="149">
        <v>1096200</v>
      </c>
      <c r="J423" s="150">
        <v>1096200</v>
      </c>
      <c r="K423" s="146">
        <f t="shared" si="156"/>
        <v>0</v>
      </c>
      <c r="L423" s="146">
        <f t="shared" si="156"/>
        <v>0</v>
      </c>
    </row>
    <row r="424" spans="1:12" s="20" customFormat="1">
      <c r="A424" s="25" t="s">
        <v>243</v>
      </c>
      <c r="B424" s="26" t="s">
        <v>361</v>
      </c>
      <c r="C424" s="27" t="s">
        <v>242</v>
      </c>
      <c r="D424" s="27" t="s">
        <v>11</v>
      </c>
      <c r="E424" s="27" t="s">
        <v>8</v>
      </c>
      <c r="F424" s="27" t="s">
        <v>9</v>
      </c>
      <c r="G424" s="28">
        <f t="shared" si="169"/>
        <v>1096200</v>
      </c>
      <c r="H424" s="28">
        <f t="shared" si="169"/>
        <v>1096200</v>
      </c>
      <c r="I424" s="151">
        <v>1096200</v>
      </c>
      <c r="J424" s="152">
        <v>1096200</v>
      </c>
      <c r="K424" s="146">
        <f t="shared" si="156"/>
        <v>0</v>
      </c>
      <c r="L424" s="146">
        <f t="shared" si="156"/>
        <v>0</v>
      </c>
    </row>
    <row r="425" spans="1:12" s="20" customFormat="1">
      <c r="A425" s="29" t="s">
        <v>244</v>
      </c>
      <c r="B425" s="37" t="s">
        <v>361</v>
      </c>
      <c r="C425" s="38" t="s">
        <v>242</v>
      </c>
      <c r="D425" s="38" t="s">
        <v>11</v>
      </c>
      <c r="E425" s="38" t="s">
        <v>245</v>
      </c>
      <c r="F425" s="38" t="s">
        <v>9</v>
      </c>
      <c r="G425" s="39">
        <f t="shared" si="169"/>
        <v>1096200</v>
      </c>
      <c r="H425" s="39">
        <f t="shared" si="169"/>
        <v>1096200</v>
      </c>
      <c r="I425" s="159">
        <v>1096200</v>
      </c>
      <c r="J425" s="160">
        <v>1096200</v>
      </c>
      <c r="K425" s="146">
        <f t="shared" si="156"/>
        <v>0</v>
      </c>
      <c r="L425" s="146">
        <f t="shared" si="156"/>
        <v>0</v>
      </c>
    </row>
    <row r="426" spans="1:12" s="20" customFormat="1" ht="51">
      <c r="A426" s="29" t="s">
        <v>376</v>
      </c>
      <c r="B426" s="37" t="s">
        <v>361</v>
      </c>
      <c r="C426" s="38" t="s">
        <v>242</v>
      </c>
      <c r="D426" s="38" t="s">
        <v>11</v>
      </c>
      <c r="E426" s="38" t="s">
        <v>247</v>
      </c>
      <c r="F426" s="38" t="s">
        <v>9</v>
      </c>
      <c r="G426" s="39">
        <f t="shared" si="169"/>
        <v>1096200</v>
      </c>
      <c r="H426" s="39">
        <f t="shared" si="169"/>
        <v>1096200</v>
      </c>
      <c r="I426" s="159">
        <v>1096200</v>
      </c>
      <c r="J426" s="160">
        <v>1096200</v>
      </c>
      <c r="K426" s="146">
        <f t="shared" si="156"/>
        <v>0</v>
      </c>
      <c r="L426" s="146">
        <f t="shared" si="156"/>
        <v>0</v>
      </c>
    </row>
    <row r="427" spans="1:12" s="20" customFormat="1" ht="63.75">
      <c r="A427" s="29" t="s">
        <v>248</v>
      </c>
      <c r="B427" s="37" t="s">
        <v>361</v>
      </c>
      <c r="C427" s="38" t="s">
        <v>242</v>
      </c>
      <c r="D427" s="38" t="s">
        <v>11</v>
      </c>
      <c r="E427" s="38" t="s">
        <v>249</v>
      </c>
      <c r="F427" s="38" t="s">
        <v>9</v>
      </c>
      <c r="G427" s="39">
        <f t="shared" si="169"/>
        <v>1096200</v>
      </c>
      <c r="H427" s="39">
        <f t="shared" si="169"/>
        <v>1096200</v>
      </c>
      <c r="I427" s="159">
        <v>1096200</v>
      </c>
      <c r="J427" s="160">
        <v>1096200</v>
      </c>
      <c r="K427" s="146">
        <f t="shared" si="156"/>
        <v>0</v>
      </c>
      <c r="L427" s="146">
        <f t="shared" si="156"/>
        <v>0</v>
      </c>
    </row>
    <row r="428" spans="1:12" s="20" customFormat="1" ht="25.5">
      <c r="A428" s="29" t="s">
        <v>250</v>
      </c>
      <c r="B428" s="37" t="s">
        <v>361</v>
      </c>
      <c r="C428" s="38" t="s">
        <v>242</v>
      </c>
      <c r="D428" s="38" t="s">
        <v>11</v>
      </c>
      <c r="E428" s="38" t="s">
        <v>251</v>
      </c>
      <c r="F428" s="38" t="s">
        <v>9</v>
      </c>
      <c r="G428" s="39">
        <f t="shared" si="169"/>
        <v>1096200</v>
      </c>
      <c r="H428" s="39">
        <f t="shared" si="169"/>
        <v>1096200</v>
      </c>
      <c r="I428" s="159">
        <v>1096200</v>
      </c>
      <c r="J428" s="160">
        <v>1096200</v>
      </c>
      <c r="K428" s="146">
        <f t="shared" si="156"/>
        <v>0</v>
      </c>
      <c r="L428" s="146">
        <f t="shared" si="156"/>
        <v>0</v>
      </c>
    </row>
    <row r="429" spans="1:12" s="20" customFormat="1" ht="25.5">
      <c r="A429" s="29" t="s">
        <v>28</v>
      </c>
      <c r="B429" s="37" t="s">
        <v>361</v>
      </c>
      <c r="C429" s="38" t="s">
        <v>242</v>
      </c>
      <c r="D429" s="38" t="s">
        <v>11</v>
      </c>
      <c r="E429" s="38" t="s">
        <v>251</v>
      </c>
      <c r="F429" s="38" t="s">
        <v>29</v>
      </c>
      <c r="G429" s="32">
        <f t="shared" si="169"/>
        <v>1096200</v>
      </c>
      <c r="H429" s="32">
        <f t="shared" si="169"/>
        <v>1096200</v>
      </c>
      <c r="I429" s="153">
        <v>1096200</v>
      </c>
      <c r="J429" s="154">
        <v>1096200</v>
      </c>
      <c r="K429" s="146">
        <f t="shared" si="156"/>
        <v>0</v>
      </c>
      <c r="L429" s="146">
        <f t="shared" si="156"/>
        <v>0</v>
      </c>
    </row>
    <row r="430" spans="1:12" s="20" customFormat="1">
      <c r="A430" s="33" t="s">
        <v>30</v>
      </c>
      <c r="B430" s="37" t="s">
        <v>361</v>
      </c>
      <c r="C430" s="38" t="s">
        <v>242</v>
      </c>
      <c r="D430" s="38" t="s">
        <v>11</v>
      </c>
      <c r="E430" s="38" t="s">
        <v>251</v>
      </c>
      <c r="F430" s="38" t="s">
        <v>31</v>
      </c>
      <c r="G430" s="32">
        <v>1096200</v>
      </c>
      <c r="H430" s="32">
        <v>1096200</v>
      </c>
      <c r="I430" s="153">
        <v>1096200</v>
      </c>
      <c r="J430" s="154">
        <v>1096200</v>
      </c>
      <c r="K430" s="146">
        <f t="shared" si="156"/>
        <v>0</v>
      </c>
      <c r="L430" s="146">
        <f t="shared" si="156"/>
        <v>0</v>
      </c>
    </row>
    <row r="431" spans="1:12" s="49" customFormat="1">
      <c r="A431" s="21" t="s">
        <v>311</v>
      </c>
      <c r="B431" s="22" t="s">
        <v>361</v>
      </c>
      <c r="C431" s="23" t="s">
        <v>312</v>
      </c>
      <c r="D431" s="23" t="s">
        <v>7</v>
      </c>
      <c r="E431" s="23" t="s">
        <v>8</v>
      </c>
      <c r="F431" s="23" t="s">
        <v>9</v>
      </c>
      <c r="G431" s="24">
        <f t="shared" ref="G431:H437" si="170">G432</f>
        <v>3311810</v>
      </c>
      <c r="H431" s="24">
        <f t="shared" si="170"/>
        <v>3311810</v>
      </c>
      <c r="I431" s="149">
        <v>3311810</v>
      </c>
      <c r="J431" s="150">
        <v>3311810</v>
      </c>
      <c r="K431" s="146">
        <f t="shared" si="156"/>
        <v>0</v>
      </c>
      <c r="L431" s="146">
        <f t="shared" si="156"/>
        <v>0</v>
      </c>
    </row>
    <row r="432" spans="1:12" s="34" customFormat="1">
      <c r="A432" s="25" t="s">
        <v>313</v>
      </c>
      <c r="B432" s="26" t="s">
        <v>361</v>
      </c>
      <c r="C432" s="27" t="s">
        <v>312</v>
      </c>
      <c r="D432" s="27" t="s">
        <v>13</v>
      </c>
      <c r="E432" s="27" t="s">
        <v>8</v>
      </c>
      <c r="F432" s="27" t="s">
        <v>9</v>
      </c>
      <c r="G432" s="28">
        <f t="shared" si="170"/>
        <v>3311810</v>
      </c>
      <c r="H432" s="28">
        <f t="shared" si="170"/>
        <v>3311810</v>
      </c>
      <c r="I432" s="151">
        <v>3311810</v>
      </c>
      <c r="J432" s="152">
        <v>3311810</v>
      </c>
      <c r="K432" s="146">
        <f t="shared" si="156"/>
        <v>0</v>
      </c>
      <c r="L432" s="146">
        <f t="shared" si="156"/>
        <v>0</v>
      </c>
    </row>
    <row r="433" spans="1:12" s="20" customFormat="1" ht="25.5">
      <c r="A433" s="42" t="s">
        <v>377</v>
      </c>
      <c r="B433" s="30" t="s">
        <v>361</v>
      </c>
      <c r="C433" s="31" t="s">
        <v>312</v>
      </c>
      <c r="D433" s="31" t="s">
        <v>13</v>
      </c>
      <c r="E433" s="31" t="s">
        <v>378</v>
      </c>
      <c r="F433" s="31" t="s">
        <v>9</v>
      </c>
      <c r="G433" s="32">
        <f t="shared" si="170"/>
        <v>3311810</v>
      </c>
      <c r="H433" s="32">
        <f t="shared" si="170"/>
        <v>3311810</v>
      </c>
      <c r="I433" s="153">
        <v>3311810</v>
      </c>
      <c r="J433" s="154">
        <v>3311810</v>
      </c>
      <c r="K433" s="146">
        <f t="shared" si="156"/>
        <v>0</v>
      </c>
      <c r="L433" s="146">
        <f t="shared" si="156"/>
        <v>0</v>
      </c>
    </row>
    <row r="434" spans="1:12" s="20" customFormat="1" ht="38.25">
      <c r="A434" s="42" t="s">
        <v>379</v>
      </c>
      <c r="B434" s="30" t="s">
        <v>361</v>
      </c>
      <c r="C434" s="31" t="s">
        <v>312</v>
      </c>
      <c r="D434" s="31" t="s">
        <v>13</v>
      </c>
      <c r="E434" s="31" t="s">
        <v>380</v>
      </c>
      <c r="F434" s="31" t="s">
        <v>9</v>
      </c>
      <c r="G434" s="32">
        <f t="shared" si="170"/>
        <v>3311810</v>
      </c>
      <c r="H434" s="32">
        <f t="shared" si="170"/>
        <v>3311810</v>
      </c>
      <c r="I434" s="153">
        <v>3311810</v>
      </c>
      <c r="J434" s="154">
        <v>3311810</v>
      </c>
      <c r="K434" s="146">
        <f t="shared" si="156"/>
        <v>0</v>
      </c>
      <c r="L434" s="146">
        <f t="shared" si="156"/>
        <v>0</v>
      </c>
    </row>
    <row r="435" spans="1:12" s="20" customFormat="1" ht="38.25">
      <c r="A435" s="29" t="s">
        <v>381</v>
      </c>
      <c r="B435" s="30" t="s">
        <v>361</v>
      </c>
      <c r="C435" s="31" t="s">
        <v>312</v>
      </c>
      <c r="D435" s="31" t="s">
        <v>13</v>
      </c>
      <c r="E435" s="31" t="s">
        <v>382</v>
      </c>
      <c r="F435" s="31" t="s">
        <v>9</v>
      </c>
      <c r="G435" s="32">
        <f t="shared" si="170"/>
        <v>3311810</v>
      </c>
      <c r="H435" s="32">
        <f t="shared" si="170"/>
        <v>3311810</v>
      </c>
      <c r="I435" s="153">
        <v>3311810</v>
      </c>
      <c r="J435" s="154">
        <v>3311810</v>
      </c>
      <c r="K435" s="146">
        <f t="shared" si="156"/>
        <v>0</v>
      </c>
      <c r="L435" s="146">
        <f t="shared" si="156"/>
        <v>0</v>
      </c>
    </row>
    <row r="436" spans="1:12" s="20" customFormat="1" ht="25.5">
      <c r="A436" s="29" t="s">
        <v>383</v>
      </c>
      <c r="B436" s="30" t="s">
        <v>361</v>
      </c>
      <c r="C436" s="31" t="s">
        <v>312</v>
      </c>
      <c r="D436" s="31" t="s">
        <v>13</v>
      </c>
      <c r="E436" s="31" t="s">
        <v>384</v>
      </c>
      <c r="F436" s="31" t="s">
        <v>9</v>
      </c>
      <c r="G436" s="32">
        <f t="shared" si="170"/>
        <v>3311810</v>
      </c>
      <c r="H436" s="32">
        <f t="shared" si="170"/>
        <v>3311810</v>
      </c>
      <c r="I436" s="153">
        <v>3311810</v>
      </c>
      <c r="J436" s="154">
        <v>3311810</v>
      </c>
      <c r="K436" s="146">
        <f t="shared" si="156"/>
        <v>0</v>
      </c>
      <c r="L436" s="146">
        <f t="shared" si="156"/>
        <v>0</v>
      </c>
    </row>
    <row r="437" spans="1:12" s="20" customFormat="1" ht="38.25">
      <c r="A437" s="36" t="s">
        <v>209</v>
      </c>
      <c r="B437" s="30" t="s">
        <v>361</v>
      </c>
      <c r="C437" s="31" t="s">
        <v>312</v>
      </c>
      <c r="D437" s="31" t="s">
        <v>13</v>
      </c>
      <c r="E437" s="31" t="s">
        <v>384</v>
      </c>
      <c r="F437" s="31" t="s">
        <v>210</v>
      </c>
      <c r="G437" s="32">
        <f t="shared" si="170"/>
        <v>3311810</v>
      </c>
      <c r="H437" s="32">
        <f t="shared" si="170"/>
        <v>3311810</v>
      </c>
      <c r="I437" s="153">
        <v>3311810</v>
      </c>
      <c r="J437" s="154">
        <v>3311810</v>
      </c>
      <c r="K437" s="146">
        <f t="shared" si="156"/>
        <v>0</v>
      </c>
      <c r="L437" s="146">
        <f t="shared" si="156"/>
        <v>0</v>
      </c>
    </row>
    <row r="438" spans="1:12" s="34" customFormat="1" ht="51">
      <c r="A438" s="33" t="s">
        <v>211</v>
      </c>
      <c r="B438" s="30" t="s">
        <v>361</v>
      </c>
      <c r="C438" s="31" t="s">
        <v>312</v>
      </c>
      <c r="D438" s="31" t="s">
        <v>13</v>
      </c>
      <c r="E438" s="31" t="s">
        <v>384</v>
      </c>
      <c r="F438" s="31" t="s">
        <v>212</v>
      </c>
      <c r="G438" s="32">
        <v>3311810</v>
      </c>
      <c r="H438" s="32">
        <v>3311810</v>
      </c>
      <c r="I438" s="155">
        <v>3311810</v>
      </c>
      <c r="J438" s="156">
        <v>3311810</v>
      </c>
      <c r="K438" s="146">
        <f t="shared" si="156"/>
        <v>0</v>
      </c>
      <c r="L438" s="146">
        <f t="shared" si="156"/>
        <v>0</v>
      </c>
    </row>
    <row r="439" spans="1:12" s="20" customFormat="1">
      <c r="A439" s="36"/>
      <c r="B439" s="30"/>
      <c r="C439" s="31"/>
      <c r="D439" s="31"/>
      <c r="E439" s="31"/>
      <c r="F439" s="31"/>
      <c r="G439" s="32"/>
      <c r="H439" s="32"/>
      <c r="I439" s="153"/>
      <c r="J439" s="154"/>
      <c r="K439" s="146">
        <f t="shared" si="156"/>
        <v>0</v>
      </c>
      <c r="L439" s="146">
        <f t="shared" si="156"/>
        <v>0</v>
      </c>
    </row>
    <row r="440" spans="1:12" s="6" customFormat="1">
      <c r="A440" s="16" t="s">
        <v>385</v>
      </c>
      <c r="B440" s="17" t="s">
        <v>386</v>
      </c>
      <c r="C440" s="18" t="s">
        <v>7</v>
      </c>
      <c r="D440" s="18" t="s">
        <v>7</v>
      </c>
      <c r="E440" s="18" t="s">
        <v>8</v>
      </c>
      <c r="F440" s="18" t="s">
        <v>9</v>
      </c>
      <c r="G440" s="19">
        <f>G441+G642</f>
        <v>4177983350</v>
      </c>
      <c r="H440" s="19">
        <f>H441+H642</f>
        <v>4267065570</v>
      </c>
      <c r="I440" s="157">
        <v>4177983350</v>
      </c>
      <c r="J440" s="158">
        <v>4267065570</v>
      </c>
      <c r="K440" s="146">
        <f t="shared" si="156"/>
        <v>0</v>
      </c>
      <c r="L440" s="146">
        <f t="shared" si="156"/>
        <v>0</v>
      </c>
    </row>
    <row r="441" spans="1:12" s="6" customFormat="1">
      <c r="A441" s="21" t="s">
        <v>232</v>
      </c>
      <c r="B441" s="22" t="s">
        <v>386</v>
      </c>
      <c r="C441" s="23" t="s">
        <v>233</v>
      </c>
      <c r="D441" s="23" t="s">
        <v>7</v>
      </c>
      <c r="E441" s="23" t="s">
        <v>8</v>
      </c>
      <c r="F441" s="23" t="s">
        <v>9</v>
      </c>
      <c r="G441" s="24">
        <f>G442+G478+G571+G589+G535</f>
        <v>4018662570</v>
      </c>
      <c r="H441" s="24">
        <f>H442+H478+H571+H589+H535</f>
        <v>4107744790</v>
      </c>
      <c r="I441" s="149">
        <v>4018662570</v>
      </c>
      <c r="J441" s="150">
        <v>4107744790</v>
      </c>
      <c r="K441" s="146">
        <f t="shared" si="156"/>
        <v>0</v>
      </c>
      <c r="L441" s="146">
        <f t="shared" si="156"/>
        <v>0</v>
      </c>
    </row>
    <row r="442" spans="1:12" s="6" customFormat="1">
      <c r="A442" s="25" t="s">
        <v>387</v>
      </c>
      <c r="B442" s="26" t="s">
        <v>386</v>
      </c>
      <c r="C442" s="27" t="s">
        <v>233</v>
      </c>
      <c r="D442" s="27" t="s">
        <v>11</v>
      </c>
      <c r="E442" s="27" t="s">
        <v>8</v>
      </c>
      <c r="F442" s="27" t="s">
        <v>9</v>
      </c>
      <c r="G442" s="28">
        <f>G443+G464+G472</f>
        <v>1762626339.1599998</v>
      </c>
      <c r="H442" s="28">
        <f>H443+H464+H472</f>
        <v>1802634869.1599998</v>
      </c>
      <c r="I442" s="151">
        <v>1762626339.1599998</v>
      </c>
      <c r="J442" s="152">
        <v>1802634869.1599998</v>
      </c>
      <c r="K442" s="146">
        <f t="shared" si="156"/>
        <v>0</v>
      </c>
      <c r="L442" s="146">
        <f t="shared" si="156"/>
        <v>0</v>
      </c>
    </row>
    <row r="443" spans="1:12" s="6" customFormat="1" ht="25.5">
      <c r="A443" s="29" t="s">
        <v>388</v>
      </c>
      <c r="B443" s="30" t="s">
        <v>386</v>
      </c>
      <c r="C443" s="31" t="s">
        <v>233</v>
      </c>
      <c r="D443" s="31" t="s">
        <v>11</v>
      </c>
      <c r="E443" s="31" t="s">
        <v>389</v>
      </c>
      <c r="F443" s="31" t="s">
        <v>9</v>
      </c>
      <c r="G443" s="32">
        <f t="shared" ref="G443:H443" si="171">G444</f>
        <v>1757088415.8599999</v>
      </c>
      <c r="H443" s="32">
        <f t="shared" si="171"/>
        <v>1797096945.8599999</v>
      </c>
      <c r="I443" s="153">
        <v>1757088415.8599999</v>
      </c>
      <c r="J443" s="154">
        <v>1797096945.8599999</v>
      </c>
      <c r="K443" s="146">
        <f t="shared" si="156"/>
        <v>0</v>
      </c>
      <c r="L443" s="146">
        <f t="shared" si="156"/>
        <v>0</v>
      </c>
    </row>
    <row r="444" spans="1:12" s="6" customFormat="1" ht="25.5">
      <c r="A444" s="29" t="s">
        <v>390</v>
      </c>
      <c r="B444" s="30" t="s">
        <v>386</v>
      </c>
      <c r="C444" s="31" t="s">
        <v>233</v>
      </c>
      <c r="D444" s="31" t="s">
        <v>11</v>
      </c>
      <c r="E444" s="31" t="s">
        <v>391</v>
      </c>
      <c r="F444" s="31" t="s">
        <v>9</v>
      </c>
      <c r="G444" s="32">
        <f t="shared" ref="G444:H444" si="172">G445+G460</f>
        <v>1757088415.8599999</v>
      </c>
      <c r="H444" s="32">
        <f t="shared" si="172"/>
        <v>1797096945.8599999</v>
      </c>
      <c r="I444" s="153">
        <v>1757088415.8599999</v>
      </c>
      <c r="J444" s="154">
        <v>1797096945.8599999</v>
      </c>
      <c r="K444" s="146">
        <f t="shared" si="156"/>
        <v>0</v>
      </c>
      <c r="L444" s="146">
        <f t="shared" si="156"/>
        <v>0</v>
      </c>
    </row>
    <row r="445" spans="1:12" s="6" customFormat="1" ht="25.5">
      <c r="A445" s="29" t="s">
        <v>392</v>
      </c>
      <c r="B445" s="30" t="s">
        <v>386</v>
      </c>
      <c r="C445" s="31" t="s">
        <v>233</v>
      </c>
      <c r="D445" s="31" t="s">
        <v>11</v>
      </c>
      <c r="E445" s="31" t="s">
        <v>393</v>
      </c>
      <c r="F445" s="31" t="s">
        <v>9</v>
      </c>
      <c r="G445" s="32">
        <f t="shared" ref="G445:H445" si="173">G446+G453</f>
        <v>1719176030</v>
      </c>
      <c r="H445" s="32">
        <f t="shared" si="173"/>
        <v>1759184560</v>
      </c>
      <c r="I445" s="153">
        <v>1719176030</v>
      </c>
      <c r="J445" s="154">
        <v>1759184560</v>
      </c>
      <c r="K445" s="146">
        <f t="shared" si="156"/>
        <v>0</v>
      </c>
      <c r="L445" s="146">
        <f t="shared" si="156"/>
        <v>0</v>
      </c>
    </row>
    <row r="446" spans="1:12" s="6" customFormat="1" ht="25.5">
      <c r="A446" s="29" t="s">
        <v>136</v>
      </c>
      <c r="B446" s="30" t="s">
        <v>386</v>
      </c>
      <c r="C446" s="31" t="s">
        <v>233</v>
      </c>
      <c r="D446" s="31" t="s">
        <v>11</v>
      </c>
      <c r="E446" s="31" t="s">
        <v>394</v>
      </c>
      <c r="F446" s="31" t="s">
        <v>9</v>
      </c>
      <c r="G446" s="32">
        <f t="shared" ref="G446:H446" si="174">G447+G450</f>
        <v>852395790</v>
      </c>
      <c r="H446" s="32">
        <f t="shared" si="174"/>
        <v>854568510</v>
      </c>
      <c r="I446" s="153">
        <v>852395790</v>
      </c>
      <c r="J446" s="154">
        <v>854568510</v>
      </c>
      <c r="K446" s="146">
        <f t="shared" si="156"/>
        <v>0</v>
      </c>
      <c r="L446" s="146">
        <f t="shared" si="156"/>
        <v>0</v>
      </c>
    </row>
    <row r="447" spans="1:12" s="6" customFormat="1">
      <c r="A447" s="29" t="s">
        <v>395</v>
      </c>
      <c r="B447" s="30" t="s">
        <v>386</v>
      </c>
      <c r="C447" s="31" t="s">
        <v>233</v>
      </c>
      <c r="D447" s="31" t="s">
        <v>11</v>
      </c>
      <c r="E447" s="31" t="s">
        <v>394</v>
      </c>
      <c r="F447" s="31" t="s">
        <v>396</v>
      </c>
      <c r="G447" s="32">
        <f>G448+G449</f>
        <v>818509290</v>
      </c>
      <c r="H447" s="32">
        <f>H448+H449</f>
        <v>820612133</v>
      </c>
      <c r="I447" s="153">
        <v>818509290</v>
      </c>
      <c r="J447" s="154">
        <v>820612130</v>
      </c>
      <c r="K447" s="146">
        <f t="shared" si="156"/>
        <v>0</v>
      </c>
      <c r="L447" s="146">
        <f t="shared" si="156"/>
        <v>3</v>
      </c>
    </row>
    <row r="448" spans="1:12" s="50" customFormat="1" ht="38.25">
      <c r="A448" s="33" t="s">
        <v>397</v>
      </c>
      <c r="B448" s="30" t="s">
        <v>386</v>
      </c>
      <c r="C448" s="31" t="s">
        <v>233</v>
      </c>
      <c r="D448" s="31" t="s">
        <v>11</v>
      </c>
      <c r="E448" s="31" t="s">
        <v>394</v>
      </c>
      <c r="F448" s="31" t="s">
        <v>398</v>
      </c>
      <c r="G448" s="32">
        <v>815197690</v>
      </c>
      <c r="H448" s="32">
        <v>817300533</v>
      </c>
      <c r="I448" s="155">
        <v>815197690</v>
      </c>
      <c r="J448" s="156">
        <v>817300533</v>
      </c>
      <c r="K448" s="146">
        <f t="shared" ref="K448:L499" si="175">G448-I448</f>
        <v>0</v>
      </c>
      <c r="L448" s="146">
        <f t="shared" si="175"/>
        <v>0</v>
      </c>
    </row>
    <row r="449" spans="1:12" s="50" customFormat="1">
      <c r="A449" s="33" t="s">
        <v>399</v>
      </c>
      <c r="B449" s="30" t="s">
        <v>386</v>
      </c>
      <c r="C449" s="31" t="s">
        <v>233</v>
      </c>
      <c r="D449" s="31" t="s">
        <v>11</v>
      </c>
      <c r="E449" s="31" t="s">
        <v>394</v>
      </c>
      <c r="F449" s="31" t="s">
        <v>400</v>
      </c>
      <c r="G449" s="32">
        <v>3311600</v>
      </c>
      <c r="H449" s="32">
        <v>3311600</v>
      </c>
      <c r="I449" s="155">
        <v>3311600</v>
      </c>
      <c r="J449" s="156">
        <v>3311600</v>
      </c>
      <c r="K449" s="146">
        <f t="shared" si="175"/>
        <v>0</v>
      </c>
      <c r="L449" s="146">
        <f t="shared" si="175"/>
        <v>0</v>
      </c>
    </row>
    <row r="450" spans="1:12" s="6" customFormat="1">
      <c r="A450" s="29" t="s">
        <v>401</v>
      </c>
      <c r="B450" s="30" t="s">
        <v>386</v>
      </c>
      <c r="C450" s="31" t="s">
        <v>233</v>
      </c>
      <c r="D450" s="31" t="s">
        <v>11</v>
      </c>
      <c r="E450" s="31" t="s">
        <v>394</v>
      </c>
      <c r="F450" s="31" t="s">
        <v>402</v>
      </c>
      <c r="G450" s="32">
        <f>G451+G452</f>
        <v>33886500</v>
      </c>
      <c r="H450" s="32">
        <f>H451+H452</f>
        <v>33956377</v>
      </c>
      <c r="I450" s="153">
        <v>33886500</v>
      </c>
      <c r="J450" s="154">
        <v>33956380</v>
      </c>
      <c r="K450" s="146">
        <f t="shared" si="175"/>
        <v>0</v>
      </c>
      <c r="L450" s="146">
        <f t="shared" si="175"/>
        <v>-3</v>
      </c>
    </row>
    <row r="451" spans="1:12" s="50" customFormat="1" ht="38.25">
      <c r="A451" s="33" t="s">
        <v>403</v>
      </c>
      <c r="B451" s="30" t="s">
        <v>386</v>
      </c>
      <c r="C451" s="31" t="s">
        <v>233</v>
      </c>
      <c r="D451" s="31" t="s">
        <v>11</v>
      </c>
      <c r="E451" s="31" t="s">
        <v>394</v>
      </c>
      <c r="F451" s="31" t="s">
        <v>404</v>
      </c>
      <c r="G451" s="32">
        <v>33836500</v>
      </c>
      <c r="H451" s="32">
        <v>33906377</v>
      </c>
      <c r="I451" s="155">
        <v>33836500</v>
      </c>
      <c r="J451" s="156">
        <v>33906377</v>
      </c>
      <c r="K451" s="146">
        <f t="shared" si="175"/>
        <v>0</v>
      </c>
      <c r="L451" s="146">
        <f t="shared" si="175"/>
        <v>0</v>
      </c>
    </row>
    <row r="452" spans="1:12" s="50" customFormat="1">
      <c r="A452" s="33" t="s">
        <v>405</v>
      </c>
      <c r="B452" s="30" t="s">
        <v>386</v>
      </c>
      <c r="C452" s="31" t="s">
        <v>233</v>
      </c>
      <c r="D452" s="31" t="s">
        <v>11</v>
      </c>
      <c r="E452" s="31" t="s">
        <v>394</v>
      </c>
      <c r="F452" s="31" t="s">
        <v>406</v>
      </c>
      <c r="G452" s="32">
        <v>50000</v>
      </c>
      <c r="H452" s="32">
        <v>50000</v>
      </c>
      <c r="I452" s="155">
        <v>50000</v>
      </c>
      <c r="J452" s="156">
        <v>50000</v>
      </c>
      <c r="K452" s="146">
        <f t="shared" si="175"/>
        <v>0</v>
      </c>
      <c r="L452" s="146">
        <f t="shared" si="175"/>
        <v>0</v>
      </c>
    </row>
    <row r="453" spans="1:12" s="6" customFormat="1" ht="76.5">
      <c r="A453" s="29" t="s">
        <v>407</v>
      </c>
      <c r="B453" s="30" t="s">
        <v>386</v>
      </c>
      <c r="C453" s="31" t="s">
        <v>233</v>
      </c>
      <c r="D453" s="31" t="s">
        <v>11</v>
      </c>
      <c r="E453" s="31" t="s">
        <v>408</v>
      </c>
      <c r="F453" s="31" t="s">
        <v>9</v>
      </c>
      <c r="G453" s="32">
        <f t="shared" ref="G453:H453" si="176">G454+G456+G458</f>
        <v>866780240</v>
      </c>
      <c r="H453" s="32">
        <f t="shared" si="176"/>
        <v>904616050</v>
      </c>
      <c r="I453" s="153">
        <v>866780240</v>
      </c>
      <c r="J453" s="154">
        <v>904616050</v>
      </c>
      <c r="K453" s="146">
        <f t="shared" si="175"/>
        <v>0</v>
      </c>
      <c r="L453" s="146">
        <f t="shared" si="175"/>
        <v>0</v>
      </c>
    </row>
    <row r="454" spans="1:12" s="6" customFormat="1">
      <c r="A454" s="29" t="s">
        <v>395</v>
      </c>
      <c r="B454" s="30" t="s">
        <v>386</v>
      </c>
      <c r="C454" s="31" t="s">
        <v>233</v>
      </c>
      <c r="D454" s="31" t="s">
        <v>11</v>
      </c>
      <c r="E454" s="31" t="s">
        <v>408</v>
      </c>
      <c r="F454" s="31" t="s">
        <v>396</v>
      </c>
      <c r="G454" s="32">
        <f>G455</f>
        <v>824808480</v>
      </c>
      <c r="H454" s="32">
        <f>H455</f>
        <v>860755560</v>
      </c>
      <c r="I454" s="153">
        <v>824808480</v>
      </c>
      <c r="J454" s="154">
        <v>860755560</v>
      </c>
      <c r="K454" s="146">
        <f t="shared" si="175"/>
        <v>0</v>
      </c>
      <c r="L454" s="146">
        <f t="shared" si="175"/>
        <v>0</v>
      </c>
    </row>
    <row r="455" spans="1:12" s="50" customFormat="1" ht="38.25">
      <c r="A455" s="33" t="s">
        <v>397</v>
      </c>
      <c r="B455" s="30" t="s">
        <v>386</v>
      </c>
      <c r="C455" s="31" t="s">
        <v>233</v>
      </c>
      <c r="D455" s="31" t="s">
        <v>11</v>
      </c>
      <c r="E455" s="31" t="s">
        <v>408</v>
      </c>
      <c r="F455" s="31" t="s">
        <v>398</v>
      </c>
      <c r="G455" s="32">
        <v>824808480</v>
      </c>
      <c r="H455" s="32">
        <v>860755560</v>
      </c>
      <c r="I455" s="155">
        <v>824808480</v>
      </c>
      <c r="J455" s="156">
        <v>860755560</v>
      </c>
      <c r="K455" s="146">
        <f t="shared" si="175"/>
        <v>0</v>
      </c>
      <c r="L455" s="146">
        <f t="shared" si="175"/>
        <v>0</v>
      </c>
    </row>
    <row r="456" spans="1:12" s="6" customFormat="1">
      <c r="A456" s="29" t="s">
        <v>401</v>
      </c>
      <c r="B456" s="30" t="s">
        <v>386</v>
      </c>
      <c r="C456" s="31" t="s">
        <v>233</v>
      </c>
      <c r="D456" s="31" t="s">
        <v>11</v>
      </c>
      <c r="E456" s="31" t="s">
        <v>408</v>
      </c>
      <c r="F456" s="31" t="s">
        <v>402</v>
      </c>
      <c r="G456" s="32">
        <f>G457</f>
        <v>37287690</v>
      </c>
      <c r="H456" s="32">
        <f>H457</f>
        <v>38965640</v>
      </c>
      <c r="I456" s="153">
        <v>37287690</v>
      </c>
      <c r="J456" s="154">
        <v>38965640</v>
      </c>
      <c r="K456" s="146">
        <f t="shared" si="175"/>
        <v>0</v>
      </c>
      <c r="L456" s="146">
        <f t="shared" si="175"/>
        <v>0</v>
      </c>
    </row>
    <row r="457" spans="1:12" s="50" customFormat="1" ht="38.25">
      <c r="A457" s="33" t="s">
        <v>403</v>
      </c>
      <c r="B457" s="30" t="s">
        <v>386</v>
      </c>
      <c r="C457" s="31" t="s">
        <v>233</v>
      </c>
      <c r="D457" s="31" t="s">
        <v>11</v>
      </c>
      <c r="E457" s="31" t="s">
        <v>408</v>
      </c>
      <c r="F457" s="31" t="s">
        <v>404</v>
      </c>
      <c r="G457" s="32">
        <v>37287690</v>
      </c>
      <c r="H457" s="32">
        <v>38965640</v>
      </c>
      <c r="I457" s="155">
        <v>37287690</v>
      </c>
      <c r="J457" s="156">
        <v>38965640</v>
      </c>
      <c r="K457" s="146">
        <f t="shared" si="175"/>
        <v>0</v>
      </c>
      <c r="L457" s="146">
        <f t="shared" si="175"/>
        <v>0</v>
      </c>
    </row>
    <row r="458" spans="1:12" s="6" customFormat="1" ht="25.5">
      <c r="A458" s="29" t="s">
        <v>188</v>
      </c>
      <c r="B458" s="30" t="s">
        <v>386</v>
      </c>
      <c r="C458" s="31" t="s">
        <v>233</v>
      </c>
      <c r="D458" s="31" t="s">
        <v>11</v>
      </c>
      <c r="E458" s="31" t="s">
        <v>408</v>
      </c>
      <c r="F458" s="31" t="s">
        <v>189</v>
      </c>
      <c r="G458" s="32">
        <f t="shared" ref="G458:H458" si="177">G459</f>
        <v>4684070</v>
      </c>
      <c r="H458" s="32">
        <f t="shared" si="177"/>
        <v>4894850</v>
      </c>
      <c r="I458" s="153">
        <v>4684070</v>
      </c>
      <c r="J458" s="154">
        <v>4894850</v>
      </c>
      <c r="K458" s="146">
        <f t="shared" si="175"/>
        <v>0</v>
      </c>
      <c r="L458" s="146">
        <f t="shared" si="175"/>
        <v>0</v>
      </c>
    </row>
    <row r="459" spans="1:12" s="50" customFormat="1" ht="25.5">
      <c r="A459" s="33" t="s">
        <v>409</v>
      </c>
      <c r="B459" s="30" t="s">
        <v>386</v>
      </c>
      <c r="C459" s="31" t="s">
        <v>233</v>
      </c>
      <c r="D459" s="31" t="s">
        <v>11</v>
      </c>
      <c r="E459" s="31" t="s">
        <v>408</v>
      </c>
      <c r="F459" s="31" t="s">
        <v>410</v>
      </c>
      <c r="G459" s="32">
        <v>4684070</v>
      </c>
      <c r="H459" s="32">
        <v>4894850</v>
      </c>
      <c r="I459" s="155">
        <v>4684070</v>
      </c>
      <c r="J459" s="156">
        <v>4894850</v>
      </c>
      <c r="K459" s="146">
        <f t="shared" si="175"/>
        <v>0</v>
      </c>
      <c r="L459" s="146">
        <f t="shared" si="175"/>
        <v>0</v>
      </c>
    </row>
    <row r="460" spans="1:12" s="6" customFormat="1" ht="51">
      <c r="A460" s="29" t="s">
        <v>411</v>
      </c>
      <c r="B460" s="30" t="s">
        <v>386</v>
      </c>
      <c r="C460" s="31" t="s">
        <v>233</v>
      </c>
      <c r="D460" s="31" t="s">
        <v>11</v>
      </c>
      <c r="E460" s="31" t="s">
        <v>412</v>
      </c>
      <c r="F460" s="31" t="s">
        <v>9</v>
      </c>
      <c r="G460" s="32">
        <f>G461</f>
        <v>37912385.859999999</v>
      </c>
      <c r="H460" s="32">
        <f>H461</f>
        <v>37912385.859999999</v>
      </c>
      <c r="I460" s="153">
        <v>37912385.859999999</v>
      </c>
      <c r="J460" s="154">
        <v>37912385.859999999</v>
      </c>
      <c r="K460" s="146">
        <f t="shared" si="175"/>
        <v>0</v>
      </c>
      <c r="L460" s="146">
        <f t="shared" si="175"/>
        <v>0</v>
      </c>
    </row>
    <row r="461" spans="1:12" s="6" customFormat="1" ht="25.5">
      <c r="A461" s="29" t="s">
        <v>136</v>
      </c>
      <c r="B461" s="30" t="s">
        <v>386</v>
      </c>
      <c r="C461" s="31" t="s">
        <v>233</v>
      </c>
      <c r="D461" s="31" t="s">
        <v>11</v>
      </c>
      <c r="E461" s="31" t="s">
        <v>413</v>
      </c>
      <c r="F461" s="31" t="s">
        <v>9</v>
      </c>
      <c r="G461" s="32">
        <f t="shared" ref="G461:H462" si="178">G462</f>
        <v>37912385.859999999</v>
      </c>
      <c r="H461" s="32">
        <f t="shared" si="178"/>
        <v>37912385.859999999</v>
      </c>
      <c r="I461" s="153">
        <v>37912385.859999999</v>
      </c>
      <c r="J461" s="154">
        <v>37912385.859999999</v>
      </c>
      <c r="K461" s="146">
        <f t="shared" si="175"/>
        <v>0</v>
      </c>
      <c r="L461" s="146">
        <f t="shared" si="175"/>
        <v>0</v>
      </c>
    </row>
    <row r="462" spans="1:12" s="6" customFormat="1">
      <c r="A462" s="29" t="s">
        <v>395</v>
      </c>
      <c r="B462" s="30" t="s">
        <v>386</v>
      </c>
      <c r="C462" s="31" t="s">
        <v>233</v>
      </c>
      <c r="D462" s="31" t="s">
        <v>11</v>
      </c>
      <c r="E462" s="31" t="s">
        <v>413</v>
      </c>
      <c r="F462" s="31" t="s">
        <v>396</v>
      </c>
      <c r="G462" s="32">
        <f t="shared" si="178"/>
        <v>37912385.859999999</v>
      </c>
      <c r="H462" s="32">
        <f t="shared" si="178"/>
        <v>37912385.859999999</v>
      </c>
      <c r="I462" s="153">
        <v>37912385.859999999</v>
      </c>
      <c r="J462" s="154">
        <v>37912385.859999999</v>
      </c>
      <c r="K462" s="146">
        <f t="shared" si="175"/>
        <v>0</v>
      </c>
      <c r="L462" s="146">
        <f t="shared" si="175"/>
        <v>0</v>
      </c>
    </row>
    <row r="463" spans="1:12" s="50" customFormat="1">
      <c r="A463" s="33" t="s">
        <v>399</v>
      </c>
      <c r="B463" s="30" t="s">
        <v>386</v>
      </c>
      <c r="C463" s="31" t="s">
        <v>233</v>
      </c>
      <c r="D463" s="31" t="s">
        <v>11</v>
      </c>
      <c r="E463" s="31" t="s">
        <v>413</v>
      </c>
      <c r="F463" s="31" t="s">
        <v>400</v>
      </c>
      <c r="G463" s="32">
        <v>37912385.859999999</v>
      </c>
      <c r="H463" s="32">
        <v>37912385.859999999</v>
      </c>
      <c r="I463" s="155">
        <v>37912385.859999999</v>
      </c>
      <c r="J463" s="156">
        <v>37912385.859999999</v>
      </c>
      <c r="K463" s="146">
        <f t="shared" si="175"/>
        <v>0</v>
      </c>
      <c r="L463" s="146">
        <f t="shared" si="175"/>
        <v>0</v>
      </c>
    </row>
    <row r="464" spans="1:12" s="6" customFormat="1" ht="63.75">
      <c r="A464" s="29" t="s">
        <v>417</v>
      </c>
      <c r="B464" s="30" t="s">
        <v>386</v>
      </c>
      <c r="C464" s="31" t="s">
        <v>233</v>
      </c>
      <c r="D464" s="31" t="s">
        <v>11</v>
      </c>
      <c r="E464" s="31" t="s">
        <v>418</v>
      </c>
      <c r="F464" s="31" t="s">
        <v>9</v>
      </c>
      <c r="G464" s="32">
        <f t="shared" ref="G464:H466" si="179">G465</f>
        <v>4126619</v>
      </c>
      <c r="H464" s="32">
        <f t="shared" si="179"/>
        <v>4126619</v>
      </c>
      <c r="I464" s="153">
        <v>4126619</v>
      </c>
      <c r="J464" s="154">
        <v>4126619</v>
      </c>
      <c r="K464" s="146">
        <f t="shared" si="175"/>
        <v>0</v>
      </c>
      <c r="L464" s="146">
        <f t="shared" si="175"/>
        <v>0</v>
      </c>
    </row>
    <row r="465" spans="1:12" s="6" customFormat="1" ht="25.5">
      <c r="A465" s="29" t="s">
        <v>419</v>
      </c>
      <c r="B465" s="30" t="s">
        <v>386</v>
      </c>
      <c r="C465" s="31" t="s">
        <v>233</v>
      </c>
      <c r="D465" s="31" t="s">
        <v>11</v>
      </c>
      <c r="E465" s="31" t="s">
        <v>420</v>
      </c>
      <c r="F465" s="31" t="s">
        <v>9</v>
      </c>
      <c r="G465" s="32">
        <f t="shared" si="179"/>
        <v>4126619</v>
      </c>
      <c r="H465" s="32">
        <f t="shared" si="179"/>
        <v>4126619</v>
      </c>
      <c r="I465" s="153">
        <v>4126619</v>
      </c>
      <c r="J465" s="154">
        <v>4126619</v>
      </c>
      <c r="K465" s="146">
        <f t="shared" si="175"/>
        <v>0</v>
      </c>
      <c r="L465" s="146">
        <f t="shared" si="175"/>
        <v>0</v>
      </c>
    </row>
    <row r="466" spans="1:12" s="6" customFormat="1" ht="25.5">
      <c r="A466" s="29" t="s">
        <v>421</v>
      </c>
      <c r="B466" s="30" t="s">
        <v>386</v>
      </c>
      <c r="C466" s="31" t="s">
        <v>233</v>
      </c>
      <c r="D466" s="31" t="s">
        <v>11</v>
      </c>
      <c r="E466" s="31" t="s">
        <v>422</v>
      </c>
      <c r="F466" s="31" t="s">
        <v>9</v>
      </c>
      <c r="G466" s="32">
        <f t="shared" si="179"/>
        <v>4126619</v>
      </c>
      <c r="H466" s="32">
        <f t="shared" si="179"/>
        <v>4126619</v>
      </c>
      <c r="I466" s="153">
        <v>4126619</v>
      </c>
      <c r="J466" s="154">
        <v>4126619</v>
      </c>
      <c r="K466" s="146">
        <f t="shared" si="175"/>
        <v>0</v>
      </c>
      <c r="L466" s="146">
        <f t="shared" si="175"/>
        <v>0</v>
      </c>
    </row>
    <row r="467" spans="1:12" s="6" customFormat="1" ht="38.25">
      <c r="A467" s="29" t="s">
        <v>423</v>
      </c>
      <c r="B467" s="30" t="s">
        <v>386</v>
      </c>
      <c r="C467" s="31" t="s">
        <v>233</v>
      </c>
      <c r="D467" s="31" t="s">
        <v>11</v>
      </c>
      <c r="E467" s="31" t="s">
        <v>424</v>
      </c>
      <c r="F467" s="31" t="s">
        <v>9</v>
      </c>
      <c r="G467" s="32">
        <f t="shared" ref="G467:H467" si="180">G468+G470</f>
        <v>4126619</v>
      </c>
      <c r="H467" s="32">
        <f t="shared" si="180"/>
        <v>4126619</v>
      </c>
      <c r="I467" s="153">
        <v>4126619</v>
      </c>
      <c r="J467" s="154">
        <v>4126619</v>
      </c>
      <c r="K467" s="146">
        <f t="shared" si="175"/>
        <v>0</v>
      </c>
      <c r="L467" s="146">
        <f t="shared" si="175"/>
        <v>0</v>
      </c>
    </row>
    <row r="468" spans="1:12" s="6" customFormat="1">
      <c r="A468" s="29" t="s">
        <v>395</v>
      </c>
      <c r="B468" s="30" t="s">
        <v>386</v>
      </c>
      <c r="C468" s="31" t="s">
        <v>233</v>
      </c>
      <c r="D468" s="31" t="s">
        <v>11</v>
      </c>
      <c r="E468" s="31" t="s">
        <v>424</v>
      </c>
      <c r="F468" s="31" t="s">
        <v>396</v>
      </c>
      <c r="G468" s="32">
        <f t="shared" ref="G468:H468" si="181">G469</f>
        <v>3954424</v>
      </c>
      <c r="H468" s="32">
        <f t="shared" si="181"/>
        <v>3954424</v>
      </c>
      <c r="I468" s="153">
        <v>3954424</v>
      </c>
      <c r="J468" s="154">
        <v>3954424</v>
      </c>
      <c r="K468" s="146">
        <f t="shared" si="175"/>
        <v>0</v>
      </c>
      <c r="L468" s="146">
        <f t="shared" si="175"/>
        <v>0</v>
      </c>
    </row>
    <row r="469" spans="1:12" s="50" customFormat="1">
      <c r="A469" s="33" t="s">
        <v>399</v>
      </c>
      <c r="B469" s="30" t="s">
        <v>386</v>
      </c>
      <c r="C469" s="31" t="s">
        <v>233</v>
      </c>
      <c r="D469" s="31" t="s">
        <v>11</v>
      </c>
      <c r="E469" s="31" t="s">
        <v>424</v>
      </c>
      <c r="F469" s="31" t="s">
        <v>400</v>
      </c>
      <c r="G469" s="32">
        <v>3954424</v>
      </c>
      <c r="H469" s="32">
        <v>3954424</v>
      </c>
      <c r="I469" s="155">
        <v>3954424</v>
      </c>
      <c r="J469" s="156">
        <v>3954424</v>
      </c>
      <c r="K469" s="146">
        <f t="shared" si="175"/>
        <v>0</v>
      </c>
      <c r="L469" s="146">
        <f t="shared" si="175"/>
        <v>0</v>
      </c>
    </row>
    <row r="470" spans="1:12" s="6" customFormat="1">
      <c r="A470" s="29" t="s">
        <v>401</v>
      </c>
      <c r="B470" s="30" t="s">
        <v>386</v>
      </c>
      <c r="C470" s="31" t="s">
        <v>233</v>
      </c>
      <c r="D470" s="31" t="s">
        <v>11</v>
      </c>
      <c r="E470" s="31" t="s">
        <v>424</v>
      </c>
      <c r="F470" s="31" t="s">
        <v>402</v>
      </c>
      <c r="G470" s="32">
        <f t="shared" ref="G470:H470" si="182">G471</f>
        <v>172195</v>
      </c>
      <c r="H470" s="32">
        <f t="shared" si="182"/>
        <v>172195</v>
      </c>
      <c r="I470" s="153">
        <v>172195</v>
      </c>
      <c r="J470" s="154">
        <v>172195</v>
      </c>
      <c r="K470" s="146">
        <f t="shared" si="175"/>
        <v>0</v>
      </c>
      <c r="L470" s="146">
        <f t="shared" si="175"/>
        <v>0</v>
      </c>
    </row>
    <row r="471" spans="1:12" s="50" customFormat="1">
      <c r="A471" s="33" t="s">
        <v>405</v>
      </c>
      <c r="B471" s="30" t="s">
        <v>386</v>
      </c>
      <c r="C471" s="31" t="s">
        <v>233</v>
      </c>
      <c r="D471" s="31" t="s">
        <v>11</v>
      </c>
      <c r="E471" s="31" t="s">
        <v>424</v>
      </c>
      <c r="F471" s="31" t="s">
        <v>406</v>
      </c>
      <c r="G471" s="32">
        <v>172195</v>
      </c>
      <c r="H471" s="32">
        <v>172195</v>
      </c>
      <c r="I471" s="155">
        <v>172195</v>
      </c>
      <c r="J471" s="156">
        <v>172195</v>
      </c>
      <c r="K471" s="146">
        <f t="shared" si="175"/>
        <v>0</v>
      </c>
      <c r="L471" s="146">
        <f t="shared" si="175"/>
        <v>0</v>
      </c>
    </row>
    <row r="472" spans="1:12" s="6" customFormat="1" ht="25.5">
      <c r="A472" s="29" t="s">
        <v>425</v>
      </c>
      <c r="B472" s="30" t="s">
        <v>386</v>
      </c>
      <c r="C472" s="31" t="s">
        <v>233</v>
      </c>
      <c r="D472" s="31" t="s">
        <v>11</v>
      </c>
      <c r="E472" s="31" t="s">
        <v>426</v>
      </c>
      <c r="F472" s="31" t="s">
        <v>9</v>
      </c>
      <c r="G472" s="32">
        <f t="shared" ref="G472:H473" si="183">G473</f>
        <v>1411304.3</v>
      </c>
      <c r="H472" s="32">
        <f t="shared" si="183"/>
        <v>1411304.3</v>
      </c>
      <c r="I472" s="153">
        <v>1411304.3</v>
      </c>
      <c r="J472" s="154">
        <v>1411304.3</v>
      </c>
      <c r="K472" s="146">
        <f t="shared" si="175"/>
        <v>0</v>
      </c>
      <c r="L472" s="146">
        <f t="shared" si="175"/>
        <v>0</v>
      </c>
    </row>
    <row r="473" spans="1:12" s="6" customFormat="1" ht="38.25">
      <c r="A473" s="36" t="s">
        <v>427</v>
      </c>
      <c r="B473" s="30" t="s">
        <v>386</v>
      </c>
      <c r="C473" s="31" t="s">
        <v>233</v>
      </c>
      <c r="D473" s="31" t="s">
        <v>11</v>
      </c>
      <c r="E473" s="31" t="s">
        <v>428</v>
      </c>
      <c r="F473" s="31" t="s">
        <v>9</v>
      </c>
      <c r="G473" s="32">
        <f t="shared" si="183"/>
        <v>1411304.3</v>
      </c>
      <c r="H473" s="32">
        <f t="shared" si="183"/>
        <v>1411304.3</v>
      </c>
      <c r="I473" s="153">
        <v>1411304.3</v>
      </c>
      <c r="J473" s="154">
        <v>1411304.3</v>
      </c>
      <c r="K473" s="146">
        <f t="shared" si="175"/>
        <v>0</v>
      </c>
      <c r="L473" s="146">
        <f t="shared" si="175"/>
        <v>0</v>
      </c>
    </row>
    <row r="474" spans="1:12" s="6" customFormat="1" ht="25.5">
      <c r="A474" s="29" t="s">
        <v>429</v>
      </c>
      <c r="B474" s="30" t="s">
        <v>386</v>
      </c>
      <c r="C474" s="31" t="s">
        <v>233</v>
      </c>
      <c r="D474" s="31" t="s">
        <v>11</v>
      </c>
      <c r="E474" s="31" t="s">
        <v>430</v>
      </c>
      <c r="F474" s="31" t="s">
        <v>9</v>
      </c>
      <c r="G474" s="32">
        <f t="shared" ref="G474:H474" si="184">G476</f>
        <v>1411304.3</v>
      </c>
      <c r="H474" s="32">
        <f t="shared" si="184"/>
        <v>1411304.3</v>
      </c>
      <c r="I474" s="153">
        <v>1411304.3</v>
      </c>
      <c r="J474" s="154">
        <v>1411304.3</v>
      </c>
      <c r="K474" s="146">
        <f t="shared" si="175"/>
        <v>0</v>
      </c>
      <c r="L474" s="146">
        <f t="shared" si="175"/>
        <v>0</v>
      </c>
    </row>
    <row r="475" spans="1:12" s="6" customFormat="1" ht="25.5">
      <c r="A475" s="29" t="s">
        <v>431</v>
      </c>
      <c r="B475" s="30" t="s">
        <v>386</v>
      </c>
      <c r="C475" s="31" t="s">
        <v>233</v>
      </c>
      <c r="D475" s="31" t="s">
        <v>11</v>
      </c>
      <c r="E475" s="31" t="s">
        <v>432</v>
      </c>
      <c r="F475" s="31" t="s">
        <v>9</v>
      </c>
      <c r="G475" s="32">
        <f t="shared" ref="G475:H476" si="185">G476</f>
        <v>1411304.3</v>
      </c>
      <c r="H475" s="32">
        <f t="shared" si="185"/>
        <v>1411304.3</v>
      </c>
      <c r="I475" s="153">
        <v>1411304.3</v>
      </c>
      <c r="J475" s="154">
        <v>1411304.3</v>
      </c>
      <c r="K475" s="146">
        <f t="shared" si="175"/>
        <v>0</v>
      </c>
      <c r="L475" s="146">
        <f t="shared" si="175"/>
        <v>0</v>
      </c>
    </row>
    <row r="476" spans="1:12" s="6" customFormat="1">
      <c r="A476" s="29" t="s">
        <v>395</v>
      </c>
      <c r="B476" s="30" t="s">
        <v>386</v>
      </c>
      <c r="C476" s="31" t="s">
        <v>233</v>
      </c>
      <c r="D476" s="31" t="s">
        <v>11</v>
      </c>
      <c r="E476" s="31" t="s">
        <v>432</v>
      </c>
      <c r="F476" s="31" t="s">
        <v>396</v>
      </c>
      <c r="G476" s="32">
        <f t="shared" si="185"/>
        <v>1411304.3</v>
      </c>
      <c r="H476" s="32">
        <f t="shared" si="185"/>
        <v>1411304.3</v>
      </c>
      <c r="I476" s="153">
        <v>1411304.3</v>
      </c>
      <c r="J476" s="154">
        <v>1411304.3</v>
      </c>
      <c r="K476" s="146">
        <f t="shared" si="175"/>
        <v>0</v>
      </c>
      <c r="L476" s="146">
        <f t="shared" si="175"/>
        <v>0</v>
      </c>
    </row>
    <row r="477" spans="1:12" s="50" customFormat="1">
      <c r="A477" s="33" t="s">
        <v>399</v>
      </c>
      <c r="B477" s="30" t="s">
        <v>386</v>
      </c>
      <c r="C477" s="31" t="s">
        <v>233</v>
      </c>
      <c r="D477" s="31" t="s">
        <v>11</v>
      </c>
      <c r="E477" s="31" t="s">
        <v>432</v>
      </c>
      <c r="F477" s="31" t="s">
        <v>400</v>
      </c>
      <c r="G477" s="32">
        <v>1411304.3</v>
      </c>
      <c r="H477" s="32">
        <v>1411304.3</v>
      </c>
      <c r="I477" s="155">
        <v>1411304.3</v>
      </c>
      <c r="J477" s="156">
        <v>1411304.3</v>
      </c>
      <c r="K477" s="146">
        <f t="shared" si="175"/>
        <v>0</v>
      </c>
      <c r="L477" s="146">
        <f t="shared" si="175"/>
        <v>0</v>
      </c>
    </row>
    <row r="478" spans="1:12" s="6" customFormat="1">
      <c r="A478" s="25" t="s">
        <v>433</v>
      </c>
      <c r="B478" s="26" t="s">
        <v>386</v>
      </c>
      <c r="C478" s="27" t="s">
        <v>233</v>
      </c>
      <c r="D478" s="27" t="s">
        <v>68</v>
      </c>
      <c r="E478" s="27" t="s">
        <v>8</v>
      </c>
      <c r="F478" s="27" t="s">
        <v>9</v>
      </c>
      <c r="G478" s="28">
        <f>G479+G502+G515+G529+G523</f>
        <v>1943097742.8900001</v>
      </c>
      <c r="H478" s="28">
        <f>H479+H502+H515+H529+H523</f>
        <v>1991977802.8900001</v>
      </c>
      <c r="I478" s="151">
        <v>1943097742.8900001</v>
      </c>
      <c r="J478" s="152">
        <v>1991977802.8900001</v>
      </c>
      <c r="K478" s="146">
        <f t="shared" si="175"/>
        <v>0</v>
      </c>
      <c r="L478" s="146">
        <f t="shared" si="175"/>
        <v>0</v>
      </c>
    </row>
    <row r="479" spans="1:12" s="6" customFormat="1" ht="25.5">
      <c r="A479" s="29" t="s">
        <v>388</v>
      </c>
      <c r="B479" s="30" t="s">
        <v>386</v>
      </c>
      <c r="C479" s="31" t="s">
        <v>233</v>
      </c>
      <c r="D479" s="31" t="s">
        <v>68</v>
      </c>
      <c r="E479" s="31" t="s">
        <v>389</v>
      </c>
      <c r="F479" s="31" t="s">
        <v>9</v>
      </c>
      <c r="G479" s="32">
        <f t="shared" ref="G479:H479" si="186">G480</f>
        <v>1930315726.1900001</v>
      </c>
      <c r="H479" s="32">
        <f t="shared" si="186"/>
        <v>1979195786.1900001</v>
      </c>
      <c r="I479" s="153">
        <v>1930315726.1900001</v>
      </c>
      <c r="J479" s="154">
        <v>1979195786.1900001</v>
      </c>
      <c r="K479" s="146">
        <f t="shared" si="175"/>
        <v>0</v>
      </c>
      <c r="L479" s="146">
        <f t="shared" si="175"/>
        <v>0</v>
      </c>
    </row>
    <row r="480" spans="1:12" s="6" customFormat="1" ht="25.5">
      <c r="A480" s="29" t="s">
        <v>390</v>
      </c>
      <c r="B480" s="30" t="s">
        <v>386</v>
      </c>
      <c r="C480" s="31" t="s">
        <v>233</v>
      </c>
      <c r="D480" s="31" t="s">
        <v>68</v>
      </c>
      <c r="E480" s="31" t="s">
        <v>391</v>
      </c>
      <c r="F480" s="31" t="s">
        <v>9</v>
      </c>
      <c r="G480" s="32">
        <f t="shared" ref="G480:H480" si="187">G481+G498</f>
        <v>1930315726.1900001</v>
      </c>
      <c r="H480" s="32">
        <f t="shared" si="187"/>
        <v>1979195786.1900001</v>
      </c>
      <c r="I480" s="153">
        <v>1930315726.1900001</v>
      </c>
      <c r="J480" s="154">
        <v>1979195786.1900001</v>
      </c>
      <c r="K480" s="146">
        <f t="shared" si="175"/>
        <v>0</v>
      </c>
      <c r="L480" s="146">
        <f t="shared" si="175"/>
        <v>0</v>
      </c>
    </row>
    <row r="481" spans="1:12" s="6" customFormat="1" ht="38.25">
      <c r="A481" s="29" t="s">
        <v>434</v>
      </c>
      <c r="B481" s="30" t="s">
        <v>386</v>
      </c>
      <c r="C481" s="31" t="s">
        <v>233</v>
      </c>
      <c r="D481" s="31" t="s">
        <v>68</v>
      </c>
      <c r="E481" s="31" t="s">
        <v>435</v>
      </c>
      <c r="F481" s="31" t="s">
        <v>9</v>
      </c>
      <c r="G481" s="32">
        <f t="shared" ref="G481:H481" si="188">G482+G491</f>
        <v>1897804890</v>
      </c>
      <c r="H481" s="32">
        <f t="shared" si="188"/>
        <v>1946684950</v>
      </c>
      <c r="I481" s="153">
        <v>1897804890</v>
      </c>
      <c r="J481" s="154">
        <v>1946684950</v>
      </c>
      <c r="K481" s="146">
        <f t="shared" si="175"/>
        <v>0</v>
      </c>
      <c r="L481" s="146">
        <f t="shared" si="175"/>
        <v>0</v>
      </c>
    </row>
    <row r="482" spans="1:12" s="6" customFormat="1" ht="25.5">
      <c r="A482" s="29" t="s">
        <v>136</v>
      </c>
      <c r="B482" s="30" t="s">
        <v>386</v>
      </c>
      <c r="C482" s="31" t="s">
        <v>233</v>
      </c>
      <c r="D482" s="31" t="s">
        <v>68</v>
      </c>
      <c r="E482" s="31" t="s">
        <v>436</v>
      </c>
      <c r="F482" s="31" t="s">
        <v>9</v>
      </c>
      <c r="G482" s="32">
        <f t="shared" ref="G482:H482" si="189">G483+G486+G489</f>
        <v>692729810</v>
      </c>
      <c r="H482" s="32">
        <f t="shared" si="189"/>
        <v>695151920</v>
      </c>
      <c r="I482" s="153">
        <v>692729810</v>
      </c>
      <c r="J482" s="154">
        <v>695151920</v>
      </c>
      <c r="K482" s="146">
        <f t="shared" si="175"/>
        <v>0</v>
      </c>
      <c r="L482" s="146">
        <f t="shared" si="175"/>
        <v>0</v>
      </c>
    </row>
    <row r="483" spans="1:12" s="6" customFormat="1">
      <c r="A483" s="29" t="s">
        <v>395</v>
      </c>
      <c r="B483" s="30" t="s">
        <v>386</v>
      </c>
      <c r="C483" s="31" t="s">
        <v>233</v>
      </c>
      <c r="D483" s="31" t="s">
        <v>68</v>
      </c>
      <c r="E483" s="31" t="s">
        <v>436</v>
      </c>
      <c r="F483" s="31" t="s">
        <v>396</v>
      </c>
      <c r="G483" s="32">
        <f>G484+G485</f>
        <v>636461510</v>
      </c>
      <c r="H483" s="32">
        <f>H484+H485</f>
        <v>638718543</v>
      </c>
      <c r="I483" s="153">
        <v>636461510</v>
      </c>
      <c r="J483" s="154">
        <v>638718540</v>
      </c>
      <c r="K483" s="146">
        <f t="shared" si="175"/>
        <v>0</v>
      </c>
      <c r="L483" s="146">
        <f t="shared" si="175"/>
        <v>3</v>
      </c>
    </row>
    <row r="484" spans="1:12" s="50" customFormat="1" ht="38.25">
      <c r="A484" s="33" t="s">
        <v>397</v>
      </c>
      <c r="B484" s="30" t="s">
        <v>386</v>
      </c>
      <c r="C484" s="31" t="s">
        <v>233</v>
      </c>
      <c r="D484" s="31" t="s">
        <v>68</v>
      </c>
      <c r="E484" s="31" t="s">
        <v>436</v>
      </c>
      <c r="F484" s="31" t="s">
        <v>398</v>
      </c>
      <c r="G484" s="32">
        <v>632463760</v>
      </c>
      <c r="H484" s="32">
        <v>634720793</v>
      </c>
      <c r="I484" s="155">
        <v>632463760</v>
      </c>
      <c r="J484" s="156">
        <v>634720793</v>
      </c>
      <c r="K484" s="146">
        <f t="shared" si="175"/>
        <v>0</v>
      </c>
      <c r="L484" s="146">
        <f t="shared" si="175"/>
        <v>0</v>
      </c>
    </row>
    <row r="485" spans="1:12" s="50" customFormat="1">
      <c r="A485" s="33" t="s">
        <v>399</v>
      </c>
      <c r="B485" s="30" t="s">
        <v>386</v>
      </c>
      <c r="C485" s="31" t="s">
        <v>233</v>
      </c>
      <c r="D485" s="31" t="s">
        <v>68</v>
      </c>
      <c r="E485" s="31" t="s">
        <v>436</v>
      </c>
      <c r="F485" s="31" t="s">
        <v>400</v>
      </c>
      <c r="G485" s="32">
        <v>3997750</v>
      </c>
      <c r="H485" s="32">
        <v>3997750</v>
      </c>
      <c r="I485" s="155">
        <v>3997750</v>
      </c>
      <c r="J485" s="156">
        <v>3997750</v>
      </c>
      <c r="K485" s="146">
        <f t="shared" si="175"/>
        <v>0</v>
      </c>
      <c r="L485" s="146">
        <f t="shared" si="175"/>
        <v>0</v>
      </c>
    </row>
    <row r="486" spans="1:12" s="6" customFormat="1">
      <c r="A486" s="29" t="s">
        <v>401</v>
      </c>
      <c r="B486" s="30" t="s">
        <v>386</v>
      </c>
      <c r="C486" s="31" t="s">
        <v>233</v>
      </c>
      <c r="D486" s="31" t="s">
        <v>68</v>
      </c>
      <c r="E486" s="31" t="s">
        <v>436</v>
      </c>
      <c r="F486" s="31" t="s">
        <v>402</v>
      </c>
      <c r="G486" s="32">
        <f>G487+G488</f>
        <v>53191320</v>
      </c>
      <c r="H486" s="32">
        <f>H487+H488</f>
        <v>53356397</v>
      </c>
      <c r="I486" s="153">
        <v>53191320</v>
      </c>
      <c r="J486" s="154">
        <v>53356400</v>
      </c>
      <c r="K486" s="146">
        <f t="shared" si="175"/>
        <v>0</v>
      </c>
      <c r="L486" s="146">
        <f t="shared" si="175"/>
        <v>-3</v>
      </c>
    </row>
    <row r="487" spans="1:12" s="50" customFormat="1" ht="38.25">
      <c r="A487" s="33" t="s">
        <v>403</v>
      </c>
      <c r="B487" s="30" t="s">
        <v>386</v>
      </c>
      <c r="C487" s="31" t="s">
        <v>233</v>
      </c>
      <c r="D487" s="31" t="s">
        <v>68</v>
      </c>
      <c r="E487" s="31" t="s">
        <v>436</v>
      </c>
      <c r="F487" s="31" t="s">
        <v>404</v>
      </c>
      <c r="G487" s="32">
        <v>51256200</v>
      </c>
      <c r="H487" s="32">
        <v>51421277</v>
      </c>
      <c r="I487" s="155">
        <v>51256200</v>
      </c>
      <c r="J487" s="156">
        <v>51421277</v>
      </c>
      <c r="K487" s="146">
        <f t="shared" si="175"/>
        <v>0</v>
      </c>
      <c r="L487" s="146">
        <f t="shared" si="175"/>
        <v>0</v>
      </c>
    </row>
    <row r="488" spans="1:12" s="50" customFormat="1">
      <c r="A488" s="33" t="s">
        <v>405</v>
      </c>
      <c r="B488" s="30" t="s">
        <v>386</v>
      </c>
      <c r="C488" s="31" t="s">
        <v>233</v>
      </c>
      <c r="D488" s="31" t="s">
        <v>68</v>
      </c>
      <c r="E488" s="31" t="s">
        <v>436</v>
      </c>
      <c r="F488" s="31" t="s">
        <v>406</v>
      </c>
      <c r="G488" s="32">
        <v>1935120</v>
      </c>
      <c r="H488" s="32">
        <v>1935120</v>
      </c>
      <c r="I488" s="155">
        <v>1935120</v>
      </c>
      <c r="J488" s="156">
        <v>1935120</v>
      </c>
      <c r="K488" s="146">
        <f t="shared" si="175"/>
        <v>0</v>
      </c>
      <c r="L488" s="146">
        <f t="shared" si="175"/>
        <v>0</v>
      </c>
    </row>
    <row r="489" spans="1:12" s="6" customFormat="1" ht="25.5">
      <c r="A489" s="29" t="s">
        <v>188</v>
      </c>
      <c r="B489" s="30" t="s">
        <v>386</v>
      </c>
      <c r="C489" s="31" t="s">
        <v>233</v>
      </c>
      <c r="D489" s="31" t="s">
        <v>68</v>
      </c>
      <c r="E489" s="31" t="s">
        <v>436</v>
      </c>
      <c r="F489" s="31" t="s">
        <v>189</v>
      </c>
      <c r="G489" s="32">
        <f t="shared" ref="G489:H489" si="190">G490</f>
        <v>3076980</v>
      </c>
      <c r="H489" s="32">
        <f t="shared" si="190"/>
        <v>3076980</v>
      </c>
      <c r="I489" s="153">
        <v>3076980</v>
      </c>
      <c r="J489" s="154">
        <v>3076980</v>
      </c>
      <c r="K489" s="146">
        <f t="shared" si="175"/>
        <v>0</v>
      </c>
      <c r="L489" s="146">
        <f t="shared" si="175"/>
        <v>0</v>
      </c>
    </row>
    <row r="490" spans="1:12" s="50" customFormat="1" ht="25.5">
      <c r="A490" s="33" t="s">
        <v>409</v>
      </c>
      <c r="B490" s="30" t="s">
        <v>386</v>
      </c>
      <c r="C490" s="31" t="s">
        <v>233</v>
      </c>
      <c r="D490" s="31" t="s">
        <v>68</v>
      </c>
      <c r="E490" s="31" t="s">
        <v>436</v>
      </c>
      <c r="F490" s="31" t="s">
        <v>410</v>
      </c>
      <c r="G490" s="32">
        <v>3076980</v>
      </c>
      <c r="H490" s="32">
        <v>3076980</v>
      </c>
      <c r="I490" s="155">
        <v>3076980</v>
      </c>
      <c r="J490" s="156">
        <v>3076980</v>
      </c>
      <c r="K490" s="146">
        <f t="shared" si="175"/>
        <v>0</v>
      </c>
      <c r="L490" s="146">
        <f t="shared" si="175"/>
        <v>0</v>
      </c>
    </row>
    <row r="491" spans="1:12" s="6" customFormat="1" ht="102">
      <c r="A491" s="29" t="s">
        <v>437</v>
      </c>
      <c r="B491" s="30" t="s">
        <v>386</v>
      </c>
      <c r="C491" s="31" t="s">
        <v>233</v>
      </c>
      <c r="D491" s="31" t="s">
        <v>68</v>
      </c>
      <c r="E491" s="31" t="s">
        <v>438</v>
      </c>
      <c r="F491" s="31" t="s">
        <v>9</v>
      </c>
      <c r="G491" s="32">
        <f t="shared" ref="G491:H491" si="191">G492+G494+G496</f>
        <v>1205075080</v>
      </c>
      <c r="H491" s="32">
        <f t="shared" si="191"/>
        <v>1251533030</v>
      </c>
      <c r="I491" s="153">
        <v>1205075080</v>
      </c>
      <c r="J491" s="154">
        <v>1251533030</v>
      </c>
      <c r="K491" s="146">
        <f t="shared" si="175"/>
        <v>0</v>
      </c>
      <c r="L491" s="146">
        <f t="shared" si="175"/>
        <v>0</v>
      </c>
    </row>
    <row r="492" spans="1:12" s="6" customFormat="1">
      <c r="A492" s="29" t="s">
        <v>395</v>
      </c>
      <c r="B492" s="30" t="s">
        <v>386</v>
      </c>
      <c r="C492" s="31" t="s">
        <v>233</v>
      </c>
      <c r="D492" s="31" t="s">
        <v>68</v>
      </c>
      <c r="E492" s="31" t="s">
        <v>438</v>
      </c>
      <c r="F492" s="31" t="s">
        <v>396</v>
      </c>
      <c r="G492" s="32">
        <f>G493</f>
        <v>1098528390</v>
      </c>
      <c r="H492" s="32">
        <f>H493</f>
        <v>1140937570</v>
      </c>
      <c r="I492" s="153">
        <v>1098528390</v>
      </c>
      <c r="J492" s="154">
        <v>1140937570</v>
      </c>
      <c r="K492" s="146">
        <f t="shared" si="175"/>
        <v>0</v>
      </c>
      <c r="L492" s="146">
        <f t="shared" si="175"/>
        <v>0</v>
      </c>
    </row>
    <row r="493" spans="1:12" s="50" customFormat="1" ht="38.25">
      <c r="A493" s="33" t="s">
        <v>397</v>
      </c>
      <c r="B493" s="30" t="s">
        <v>386</v>
      </c>
      <c r="C493" s="31" t="s">
        <v>233</v>
      </c>
      <c r="D493" s="31" t="s">
        <v>68</v>
      </c>
      <c r="E493" s="31" t="s">
        <v>438</v>
      </c>
      <c r="F493" s="31" t="s">
        <v>398</v>
      </c>
      <c r="G493" s="32">
        <v>1098528390</v>
      </c>
      <c r="H493" s="32">
        <v>1140937570</v>
      </c>
      <c r="I493" s="155">
        <v>1098528390</v>
      </c>
      <c r="J493" s="156">
        <v>1140937570</v>
      </c>
      <c r="K493" s="146">
        <f t="shared" si="175"/>
        <v>0</v>
      </c>
      <c r="L493" s="146">
        <f t="shared" si="175"/>
        <v>0</v>
      </c>
    </row>
    <row r="494" spans="1:12" s="6" customFormat="1">
      <c r="A494" s="29" t="s">
        <v>401</v>
      </c>
      <c r="B494" s="30" t="s">
        <v>386</v>
      </c>
      <c r="C494" s="31" t="s">
        <v>233</v>
      </c>
      <c r="D494" s="31" t="s">
        <v>68</v>
      </c>
      <c r="E494" s="31" t="s">
        <v>438</v>
      </c>
      <c r="F494" s="31" t="s">
        <v>402</v>
      </c>
      <c r="G494" s="32">
        <f>G495</f>
        <v>101808680</v>
      </c>
      <c r="H494" s="32">
        <f>H495</f>
        <v>105677410</v>
      </c>
      <c r="I494" s="153">
        <v>101808680</v>
      </c>
      <c r="J494" s="154">
        <v>105677410</v>
      </c>
      <c r="K494" s="146">
        <f t="shared" si="175"/>
        <v>0</v>
      </c>
      <c r="L494" s="146">
        <f t="shared" si="175"/>
        <v>0</v>
      </c>
    </row>
    <row r="495" spans="1:12" s="50" customFormat="1" ht="38.25">
      <c r="A495" s="33" t="s">
        <v>403</v>
      </c>
      <c r="B495" s="30" t="s">
        <v>386</v>
      </c>
      <c r="C495" s="31" t="s">
        <v>233</v>
      </c>
      <c r="D495" s="31" t="s">
        <v>68</v>
      </c>
      <c r="E495" s="31" t="s">
        <v>438</v>
      </c>
      <c r="F495" s="31" t="s">
        <v>404</v>
      </c>
      <c r="G495" s="32">
        <v>101808680</v>
      </c>
      <c r="H495" s="32">
        <v>105677410</v>
      </c>
      <c r="I495" s="155">
        <v>101808680</v>
      </c>
      <c r="J495" s="156">
        <v>105677410</v>
      </c>
      <c r="K495" s="146">
        <f t="shared" si="175"/>
        <v>0</v>
      </c>
      <c r="L495" s="146">
        <f t="shared" si="175"/>
        <v>0</v>
      </c>
    </row>
    <row r="496" spans="1:12" s="6" customFormat="1" ht="25.5">
      <c r="A496" s="29" t="s">
        <v>188</v>
      </c>
      <c r="B496" s="30" t="s">
        <v>386</v>
      </c>
      <c r="C496" s="31" t="s">
        <v>233</v>
      </c>
      <c r="D496" s="31" t="s">
        <v>68</v>
      </c>
      <c r="E496" s="31" t="s">
        <v>438</v>
      </c>
      <c r="F496" s="31" t="s">
        <v>189</v>
      </c>
      <c r="G496" s="32">
        <f t="shared" ref="G496:H496" si="192">G497</f>
        <v>4738010</v>
      </c>
      <c r="H496" s="32">
        <f t="shared" si="192"/>
        <v>4918050</v>
      </c>
      <c r="I496" s="153">
        <v>4738010</v>
      </c>
      <c r="J496" s="154">
        <v>4918050</v>
      </c>
      <c r="K496" s="146">
        <f t="shared" si="175"/>
        <v>0</v>
      </c>
      <c r="L496" s="146">
        <f t="shared" si="175"/>
        <v>0</v>
      </c>
    </row>
    <row r="497" spans="1:12" s="50" customFormat="1" ht="25.5">
      <c r="A497" s="33" t="s">
        <v>409</v>
      </c>
      <c r="B497" s="30" t="s">
        <v>386</v>
      </c>
      <c r="C497" s="31" t="s">
        <v>233</v>
      </c>
      <c r="D497" s="31" t="s">
        <v>68</v>
      </c>
      <c r="E497" s="31" t="s">
        <v>438</v>
      </c>
      <c r="F497" s="31" t="s">
        <v>410</v>
      </c>
      <c r="G497" s="32">
        <v>4738010</v>
      </c>
      <c r="H497" s="32">
        <v>4918050</v>
      </c>
      <c r="I497" s="155">
        <v>4738010</v>
      </c>
      <c r="J497" s="156">
        <v>4918050</v>
      </c>
      <c r="K497" s="146">
        <f t="shared" si="175"/>
        <v>0</v>
      </c>
      <c r="L497" s="146">
        <f t="shared" si="175"/>
        <v>0</v>
      </c>
    </row>
    <row r="498" spans="1:12" s="6" customFormat="1" ht="51">
      <c r="A498" s="29" t="s">
        <v>411</v>
      </c>
      <c r="B498" s="30" t="s">
        <v>386</v>
      </c>
      <c r="C498" s="31" t="s">
        <v>233</v>
      </c>
      <c r="D498" s="31" t="s">
        <v>68</v>
      </c>
      <c r="E498" s="31" t="s">
        <v>412</v>
      </c>
      <c r="F498" s="31" t="s">
        <v>9</v>
      </c>
      <c r="G498" s="32">
        <f>G499</f>
        <v>32510836.190000001</v>
      </c>
      <c r="H498" s="32">
        <f>H499</f>
        <v>32510836.190000001</v>
      </c>
      <c r="I498" s="153">
        <v>32510836.190000001</v>
      </c>
      <c r="J498" s="154">
        <v>32510836.190000001</v>
      </c>
      <c r="K498" s="146">
        <f t="shared" si="175"/>
        <v>0</v>
      </c>
      <c r="L498" s="146">
        <f t="shared" si="175"/>
        <v>0</v>
      </c>
    </row>
    <row r="499" spans="1:12" s="6" customFormat="1" ht="25.5">
      <c r="A499" s="29" t="s">
        <v>136</v>
      </c>
      <c r="B499" s="30" t="s">
        <v>386</v>
      </c>
      <c r="C499" s="31" t="s">
        <v>233</v>
      </c>
      <c r="D499" s="31" t="s">
        <v>68</v>
      </c>
      <c r="E499" s="31" t="s">
        <v>413</v>
      </c>
      <c r="F499" s="31" t="s">
        <v>9</v>
      </c>
      <c r="G499" s="32">
        <f t="shared" ref="G499:H500" si="193">G500</f>
        <v>32510836.190000001</v>
      </c>
      <c r="H499" s="32">
        <f t="shared" si="193"/>
        <v>32510836.190000001</v>
      </c>
      <c r="I499" s="153">
        <v>32510836.190000001</v>
      </c>
      <c r="J499" s="154">
        <v>32510836.190000001</v>
      </c>
      <c r="K499" s="146">
        <f t="shared" si="175"/>
        <v>0</v>
      </c>
      <c r="L499" s="146">
        <f t="shared" si="175"/>
        <v>0</v>
      </c>
    </row>
    <row r="500" spans="1:12" s="6" customFormat="1">
      <c r="A500" s="29" t="s">
        <v>395</v>
      </c>
      <c r="B500" s="30" t="s">
        <v>386</v>
      </c>
      <c r="C500" s="31" t="s">
        <v>233</v>
      </c>
      <c r="D500" s="31" t="s">
        <v>68</v>
      </c>
      <c r="E500" s="31" t="s">
        <v>413</v>
      </c>
      <c r="F500" s="31" t="s">
        <v>396</v>
      </c>
      <c r="G500" s="32">
        <f t="shared" si="193"/>
        <v>32510836.190000001</v>
      </c>
      <c r="H500" s="32">
        <f t="shared" si="193"/>
        <v>32510836.190000001</v>
      </c>
      <c r="I500" s="153">
        <v>32510836.190000001</v>
      </c>
      <c r="J500" s="154">
        <v>32510836.190000001</v>
      </c>
      <c r="K500" s="146">
        <f t="shared" ref="K500:L541" si="194">G500-I500</f>
        <v>0</v>
      </c>
      <c r="L500" s="146">
        <f t="shared" si="194"/>
        <v>0</v>
      </c>
    </row>
    <row r="501" spans="1:12" s="50" customFormat="1">
      <c r="A501" s="33" t="s">
        <v>399</v>
      </c>
      <c r="B501" s="30" t="s">
        <v>386</v>
      </c>
      <c r="C501" s="31" t="s">
        <v>233</v>
      </c>
      <c r="D501" s="31" t="s">
        <v>68</v>
      </c>
      <c r="E501" s="31" t="s">
        <v>413</v>
      </c>
      <c r="F501" s="31" t="s">
        <v>400</v>
      </c>
      <c r="G501" s="32">
        <v>32510836.190000001</v>
      </c>
      <c r="H501" s="32">
        <v>32510836.190000001</v>
      </c>
      <c r="I501" s="155">
        <v>32510836.190000001</v>
      </c>
      <c r="J501" s="156">
        <v>32510836.190000001</v>
      </c>
      <c r="K501" s="146">
        <f t="shared" si="194"/>
        <v>0</v>
      </c>
      <c r="L501" s="146">
        <f t="shared" si="194"/>
        <v>0</v>
      </c>
    </row>
    <row r="502" spans="1:12" s="6" customFormat="1" ht="38.25">
      <c r="A502" s="33" t="s">
        <v>146</v>
      </c>
      <c r="B502" s="30" t="s">
        <v>386</v>
      </c>
      <c r="C502" s="31" t="s">
        <v>233</v>
      </c>
      <c r="D502" s="31" t="s">
        <v>68</v>
      </c>
      <c r="E502" s="31" t="s">
        <v>147</v>
      </c>
      <c r="F502" s="31" t="s">
        <v>9</v>
      </c>
      <c r="G502" s="32">
        <f>G503+G508</f>
        <v>4785080</v>
      </c>
      <c r="H502" s="32">
        <f>H503+H508</f>
        <v>4785080</v>
      </c>
      <c r="I502" s="153">
        <v>4785080</v>
      </c>
      <c r="J502" s="154">
        <v>4785080</v>
      </c>
      <c r="K502" s="146">
        <f t="shared" si="194"/>
        <v>0</v>
      </c>
      <c r="L502" s="146">
        <f t="shared" si="194"/>
        <v>0</v>
      </c>
    </row>
    <row r="503" spans="1:12" s="6" customFormat="1">
      <c r="A503" s="33" t="s">
        <v>160</v>
      </c>
      <c r="B503" s="30" t="s">
        <v>386</v>
      </c>
      <c r="C503" s="31" t="s">
        <v>233</v>
      </c>
      <c r="D503" s="31" t="s">
        <v>68</v>
      </c>
      <c r="E503" s="31" t="s">
        <v>161</v>
      </c>
      <c r="F503" s="31" t="s">
        <v>9</v>
      </c>
      <c r="G503" s="32">
        <f t="shared" ref="G503:H506" si="195">G504</f>
        <v>217150</v>
      </c>
      <c r="H503" s="32">
        <f t="shared" si="195"/>
        <v>217150</v>
      </c>
      <c r="I503" s="153">
        <v>217150</v>
      </c>
      <c r="J503" s="154">
        <v>217150</v>
      </c>
      <c r="K503" s="146">
        <f t="shared" si="194"/>
        <v>0</v>
      </c>
      <c r="L503" s="146">
        <f t="shared" si="194"/>
        <v>0</v>
      </c>
    </row>
    <row r="504" spans="1:12" s="6" customFormat="1" ht="38.25">
      <c r="A504" s="33" t="s">
        <v>166</v>
      </c>
      <c r="B504" s="30" t="s">
        <v>386</v>
      </c>
      <c r="C504" s="31" t="s">
        <v>233</v>
      </c>
      <c r="D504" s="31" t="s">
        <v>68</v>
      </c>
      <c r="E504" s="31" t="s">
        <v>167</v>
      </c>
      <c r="F504" s="31" t="s">
        <v>9</v>
      </c>
      <c r="G504" s="32">
        <f t="shared" si="195"/>
        <v>217150</v>
      </c>
      <c r="H504" s="32">
        <f t="shared" si="195"/>
        <v>217150</v>
      </c>
      <c r="I504" s="153">
        <v>217150</v>
      </c>
      <c r="J504" s="154">
        <v>217150</v>
      </c>
      <c r="K504" s="146">
        <f t="shared" si="194"/>
        <v>0</v>
      </c>
      <c r="L504" s="146">
        <f t="shared" si="194"/>
        <v>0</v>
      </c>
    </row>
    <row r="505" spans="1:12" s="6" customFormat="1" ht="51">
      <c r="A505" s="36" t="s">
        <v>164</v>
      </c>
      <c r="B505" s="30" t="s">
        <v>386</v>
      </c>
      <c r="C505" s="31" t="s">
        <v>233</v>
      </c>
      <c r="D505" s="31" t="s">
        <v>68</v>
      </c>
      <c r="E505" s="31" t="s">
        <v>168</v>
      </c>
      <c r="F505" s="31" t="s">
        <v>9</v>
      </c>
      <c r="G505" s="32">
        <f t="shared" si="195"/>
        <v>217150</v>
      </c>
      <c r="H505" s="32">
        <f t="shared" si="195"/>
        <v>217150</v>
      </c>
      <c r="I505" s="153">
        <v>217150</v>
      </c>
      <c r="J505" s="154">
        <v>217150</v>
      </c>
      <c r="K505" s="146">
        <f t="shared" si="194"/>
        <v>0</v>
      </c>
      <c r="L505" s="146">
        <f t="shared" si="194"/>
        <v>0</v>
      </c>
    </row>
    <row r="506" spans="1:12" s="6" customFormat="1">
      <c r="A506" s="29" t="s">
        <v>395</v>
      </c>
      <c r="B506" s="30" t="s">
        <v>386</v>
      </c>
      <c r="C506" s="31" t="s">
        <v>233</v>
      </c>
      <c r="D506" s="31" t="s">
        <v>68</v>
      </c>
      <c r="E506" s="31" t="s">
        <v>168</v>
      </c>
      <c r="F506" s="31" t="s">
        <v>396</v>
      </c>
      <c r="G506" s="32">
        <f t="shared" si="195"/>
        <v>217150</v>
      </c>
      <c r="H506" s="32">
        <f t="shared" si="195"/>
        <v>217150</v>
      </c>
      <c r="I506" s="153">
        <v>217150</v>
      </c>
      <c r="J506" s="154">
        <v>217150</v>
      </c>
      <c r="K506" s="146">
        <f t="shared" si="194"/>
        <v>0</v>
      </c>
      <c r="L506" s="146">
        <f t="shared" si="194"/>
        <v>0</v>
      </c>
    </row>
    <row r="507" spans="1:12" s="6" customFormat="1">
      <c r="A507" s="33" t="s">
        <v>399</v>
      </c>
      <c r="B507" s="30" t="s">
        <v>386</v>
      </c>
      <c r="C507" s="31" t="s">
        <v>233</v>
      </c>
      <c r="D507" s="31" t="s">
        <v>68</v>
      </c>
      <c r="E507" s="31" t="s">
        <v>168</v>
      </c>
      <c r="F507" s="31" t="s">
        <v>400</v>
      </c>
      <c r="G507" s="32">
        <v>217150</v>
      </c>
      <c r="H507" s="32">
        <v>217150</v>
      </c>
      <c r="I507" s="153">
        <v>217150</v>
      </c>
      <c r="J507" s="154">
        <v>217150</v>
      </c>
      <c r="K507" s="146">
        <f t="shared" si="194"/>
        <v>0</v>
      </c>
      <c r="L507" s="146">
        <f t="shared" si="194"/>
        <v>0</v>
      </c>
    </row>
    <row r="508" spans="1:12" s="6" customFormat="1" ht="25.5">
      <c r="A508" s="29" t="s">
        <v>172</v>
      </c>
      <c r="B508" s="30" t="s">
        <v>386</v>
      </c>
      <c r="C508" s="31" t="s">
        <v>233</v>
      </c>
      <c r="D508" s="31" t="s">
        <v>68</v>
      </c>
      <c r="E508" s="31" t="s">
        <v>173</v>
      </c>
      <c r="F508" s="31" t="s">
        <v>9</v>
      </c>
      <c r="G508" s="32">
        <f t="shared" ref="G508:H509" si="196">G509</f>
        <v>4567930</v>
      </c>
      <c r="H508" s="32">
        <f t="shared" si="196"/>
        <v>4567930</v>
      </c>
      <c r="I508" s="153">
        <v>4567930</v>
      </c>
      <c r="J508" s="154">
        <v>4567930</v>
      </c>
      <c r="K508" s="146">
        <f t="shared" si="194"/>
        <v>0</v>
      </c>
      <c r="L508" s="146">
        <f t="shared" si="194"/>
        <v>0</v>
      </c>
    </row>
    <row r="509" spans="1:12" s="6" customFormat="1" ht="25.5">
      <c r="A509" s="29" t="s">
        <v>363</v>
      </c>
      <c r="B509" s="30" t="s">
        <v>386</v>
      </c>
      <c r="C509" s="31" t="s">
        <v>233</v>
      </c>
      <c r="D509" s="31" t="s">
        <v>68</v>
      </c>
      <c r="E509" s="31" t="s">
        <v>364</v>
      </c>
      <c r="F509" s="31" t="s">
        <v>9</v>
      </c>
      <c r="G509" s="32">
        <f t="shared" si="196"/>
        <v>4567930</v>
      </c>
      <c r="H509" s="32">
        <f t="shared" si="196"/>
        <v>4567930</v>
      </c>
      <c r="I509" s="153">
        <v>4567930</v>
      </c>
      <c r="J509" s="154">
        <v>4567930</v>
      </c>
      <c r="K509" s="146">
        <f t="shared" si="194"/>
        <v>0</v>
      </c>
      <c r="L509" s="146">
        <f t="shared" si="194"/>
        <v>0</v>
      </c>
    </row>
    <row r="510" spans="1:12" s="6" customFormat="1" ht="25.5">
      <c r="A510" s="29" t="s">
        <v>365</v>
      </c>
      <c r="B510" s="30" t="s">
        <v>386</v>
      </c>
      <c r="C510" s="31" t="s">
        <v>233</v>
      </c>
      <c r="D510" s="31" t="s">
        <v>68</v>
      </c>
      <c r="E510" s="31" t="s">
        <v>366</v>
      </c>
      <c r="F510" s="31" t="s">
        <v>9</v>
      </c>
      <c r="G510" s="32">
        <f t="shared" ref="G510:H510" si="197">G511+G513</f>
        <v>4567930</v>
      </c>
      <c r="H510" s="32">
        <f t="shared" si="197"/>
        <v>4567930</v>
      </c>
      <c r="I510" s="153">
        <v>4567930</v>
      </c>
      <c r="J510" s="154">
        <v>4567930</v>
      </c>
      <c r="K510" s="146">
        <f t="shared" si="194"/>
        <v>0</v>
      </c>
      <c r="L510" s="146">
        <f t="shared" si="194"/>
        <v>0</v>
      </c>
    </row>
    <row r="511" spans="1:12" s="6" customFormat="1">
      <c r="A511" s="29" t="s">
        <v>395</v>
      </c>
      <c r="B511" s="30" t="s">
        <v>386</v>
      </c>
      <c r="C511" s="31" t="s">
        <v>233</v>
      </c>
      <c r="D511" s="31" t="s">
        <v>68</v>
      </c>
      <c r="E511" s="31" t="s">
        <v>366</v>
      </c>
      <c r="F511" s="31" t="s">
        <v>396</v>
      </c>
      <c r="G511" s="32">
        <f t="shared" ref="G511:H511" si="198">G512</f>
        <v>4467930</v>
      </c>
      <c r="H511" s="32">
        <f t="shared" si="198"/>
        <v>4467930</v>
      </c>
      <c r="I511" s="153">
        <v>4467930</v>
      </c>
      <c r="J511" s="154">
        <v>4467930</v>
      </c>
      <c r="K511" s="146">
        <f t="shared" si="194"/>
        <v>0</v>
      </c>
      <c r="L511" s="146">
        <f t="shared" si="194"/>
        <v>0</v>
      </c>
    </row>
    <row r="512" spans="1:12" s="50" customFormat="1">
      <c r="A512" s="33" t="s">
        <v>399</v>
      </c>
      <c r="B512" s="30" t="s">
        <v>386</v>
      </c>
      <c r="C512" s="31" t="s">
        <v>233</v>
      </c>
      <c r="D512" s="31" t="s">
        <v>68</v>
      </c>
      <c r="E512" s="31" t="s">
        <v>366</v>
      </c>
      <c r="F512" s="31" t="s">
        <v>400</v>
      </c>
      <c r="G512" s="32">
        <v>4467930</v>
      </c>
      <c r="H512" s="32">
        <v>4467930</v>
      </c>
      <c r="I512" s="155">
        <v>4467930</v>
      </c>
      <c r="J512" s="156">
        <v>4467930</v>
      </c>
      <c r="K512" s="146">
        <f t="shared" si="194"/>
        <v>0</v>
      </c>
      <c r="L512" s="146">
        <f t="shared" si="194"/>
        <v>0</v>
      </c>
    </row>
    <row r="513" spans="1:12" s="6" customFormat="1">
      <c r="A513" s="29" t="s">
        <v>401</v>
      </c>
      <c r="B513" s="30" t="s">
        <v>386</v>
      </c>
      <c r="C513" s="31" t="s">
        <v>233</v>
      </c>
      <c r="D513" s="31" t="s">
        <v>68</v>
      </c>
      <c r="E513" s="31" t="s">
        <v>366</v>
      </c>
      <c r="F513" s="31" t="s">
        <v>402</v>
      </c>
      <c r="G513" s="32">
        <f t="shared" ref="G513:H513" si="199">G514</f>
        <v>100000</v>
      </c>
      <c r="H513" s="32">
        <f t="shared" si="199"/>
        <v>100000</v>
      </c>
      <c r="I513" s="153">
        <v>100000</v>
      </c>
      <c r="J513" s="154">
        <v>100000</v>
      </c>
      <c r="K513" s="146">
        <f t="shared" si="194"/>
        <v>0</v>
      </c>
      <c r="L513" s="146">
        <f t="shared" si="194"/>
        <v>0</v>
      </c>
    </row>
    <row r="514" spans="1:12" s="50" customFormat="1">
      <c r="A514" s="33" t="s">
        <v>405</v>
      </c>
      <c r="B514" s="30" t="s">
        <v>386</v>
      </c>
      <c r="C514" s="31" t="s">
        <v>233</v>
      </c>
      <c r="D514" s="31" t="s">
        <v>68</v>
      </c>
      <c r="E514" s="31" t="s">
        <v>366</v>
      </c>
      <c r="F514" s="31" t="s">
        <v>406</v>
      </c>
      <c r="G514" s="32">
        <v>100000</v>
      </c>
      <c r="H514" s="32">
        <v>100000</v>
      </c>
      <c r="I514" s="155">
        <v>100000</v>
      </c>
      <c r="J514" s="156">
        <v>100000</v>
      </c>
      <c r="K514" s="146">
        <f t="shared" si="194"/>
        <v>0</v>
      </c>
      <c r="L514" s="146">
        <f t="shared" si="194"/>
        <v>0</v>
      </c>
    </row>
    <row r="515" spans="1:12" s="6" customFormat="1" ht="63.75">
      <c r="A515" s="29" t="s">
        <v>417</v>
      </c>
      <c r="B515" s="30" t="s">
        <v>386</v>
      </c>
      <c r="C515" s="31" t="s">
        <v>233</v>
      </c>
      <c r="D515" s="31" t="s">
        <v>68</v>
      </c>
      <c r="E515" s="31" t="s">
        <v>418</v>
      </c>
      <c r="F515" s="31" t="s">
        <v>9</v>
      </c>
      <c r="G515" s="32">
        <f t="shared" ref="G515:H517" si="200">G516</f>
        <v>4238701</v>
      </c>
      <c r="H515" s="32">
        <f t="shared" si="200"/>
        <v>4238701</v>
      </c>
      <c r="I515" s="153">
        <v>4238701</v>
      </c>
      <c r="J515" s="154">
        <v>4238701</v>
      </c>
      <c r="K515" s="146">
        <f t="shared" si="194"/>
        <v>0</v>
      </c>
      <c r="L515" s="146">
        <f t="shared" si="194"/>
        <v>0</v>
      </c>
    </row>
    <row r="516" spans="1:12" s="6" customFormat="1" ht="25.5">
      <c r="A516" s="29" t="s">
        <v>419</v>
      </c>
      <c r="B516" s="30" t="s">
        <v>386</v>
      </c>
      <c r="C516" s="31" t="s">
        <v>233</v>
      </c>
      <c r="D516" s="31" t="s">
        <v>68</v>
      </c>
      <c r="E516" s="31" t="s">
        <v>420</v>
      </c>
      <c r="F516" s="31" t="s">
        <v>9</v>
      </c>
      <c r="G516" s="32">
        <f t="shared" si="200"/>
        <v>4238701</v>
      </c>
      <c r="H516" s="32">
        <f t="shared" si="200"/>
        <v>4238701</v>
      </c>
      <c r="I516" s="153">
        <v>4238701</v>
      </c>
      <c r="J516" s="154">
        <v>4238701</v>
      </c>
      <c r="K516" s="146">
        <f t="shared" si="194"/>
        <v>0</v>
      </c>
      <c r="L516" s="146">
        <f t="shared" si="194"/>
        <v>0</v>
      </c>
    </row>
    <row r="517" spans="1:12" s="6" customFormat="1" ht="25.5">
      <c r="A517" s="29" t="s">
        <v>421</v>
      </c>
      <c r="B517" s="30" t="s">
        <v>386</v>
      </c>
      <c r="C517" s="31" t="s">
        <v>233</v>
      </c>
      <c r="D517" s="31" t="s">
        <v>68</v>
      </c>
      <c r="E517" s="31" t="s">
        <v>422</v>
      </c>
      <c r="F517" s="31" t="s">
        <v>9</v>
      </c>
      <c r="G517" s="32">
        <f t="shared" si="200"/>
        <v>4238701</v>
      </c>
      <c r="H517" s="32">
        <f t="shared" si="200"/>
        <v>4238701</v>
      </c>
      <c r="I517" s="153">
        <v>4238701</v>
      </c>
      <c r="J517" s="154">
        <v>4238701</v>
      </c>
      <c r="K517" s="146">
        <f t="shared" si="194"/>
        <v>0</v>
      </c>
      <c r="L517" s="146">
        <f t="shared" si="194"/>
        <v>0</v>
      </c>
    </row>
    <row r="518" spans="1:12" s="6" customFormat="1" ht="38.25">
      <c r="A518" s="29" t="s">
        <v>423</v>
      </c>
      <c r="B518" s="30" t="s">
        <v>386</v>
      </c>
      <c r="C518" s="31" t="s">
        <v>233</v>
      </c>
      <c r="D518" s="31" t="s">
        <v>68</v>
      </c>
      <c r="E518" s="31" t="s">
        <v>424</v>
      </c>
      <c r="F518" s="31" t="s">
        <v>9</v>
      </c>
      <c r="G518" s="32">
        <f t="shared" ref="G518:H518" si="201">G519+G521</f>
        <v>4238701</v>
      </c>
      <c r="H518" s="32">
        <f t="shared" si="201"/>
        <v>4238701</v>
      </c>
      <c r="I518" s="153">
        <v>4238701</v>
      </c>
      <c r="J518" s="154">
        <v>4238701</v>
      </c>
      <c r="K518" s="146">
        <f t="shared" si="194"/>
        <v>0</v>
      </c>
      <c r="L518" s="146">
        <f t="shared" si="194"/>
        <v>0</v>
      </c>
    </row>
    <row r="519" spans="1:12" s="6" customFormat="1">
      <c r="A519" s="29" t="s">
        <v>395</v>
      </c>
      <c r="B519" s="30" t="s">
        <v>386</v>
      </c>
      <c r="C519" s="31" t="s">
        <v>233</v>
      </c>
      <c r="D519" s="31" t="s">
        <v>68</v>
      </c>
      <c r="E519" s="31" t="s">
        <v>424</v>
      </c>
      <c r="F519" s="31" t="s">
        <v>396</v>
      </c>
      <c r="G519" s="32">
        <f t="shared" ref="G519:H519" si="202">G520</f>
        <v>3985286</v>
      </c>
      <c r="H519" s="32">
        <f t="shared" si="202"/>
        <v>3985286</v>
      </c>
      <c r="I519" s="153">
        <v>3985286</v>
      </c>
      <c r="J519" s="154">
        <v>3985286</v>
      </c>
      <c r="K519" s="146">
        <f t="shared" si="194"/>
        <v>0</v>
      </c>
      <c r="L519" s="146">
        <f t="shared" si="194"/>
        <v>0</v>
      </c>
    </row>
    <row r="520" spans="1:12" s="50" customFormat="1">
      <c r="A520" s="33" t="s">
        <v>399</v>
      </c>
      <c r="B520" s="30" t="s">
        <v>386</v>
      </c>
      <c r="C520" s="31" t="s">
        <v>233</v>
      </c>
      <c r="D520" s="31" t="s">
        <v>68</v>
      </c>
      <c r="E520" s="31" t="s">
        <v>424</v>
      </c>
      <c r="F520" s="31" t="s">
        <v>400</v>
      </c>
      <c r="G520" s="32">
        <v>3985286</v>
      </c>
      <c r="H520" s="32">
        <v>3985286</v>
      </c>
      <c r="I520" s="155">
        <v>3985286</v>
      </c>
      <c r="J520" s="156">
        <v>3985286</v>
      </c>
      <c r="K520" s="146">
        <f t="shared" si="194"/>
        <v>0</v>
      </c>
      <c r="L520" s="146">
        <f t="shared" si="194"/>
        <v>0</v>
      </c>
    </row>
    <row r="521" spans="1:12" s="6" customFormat="1">
      <c r="A521" s="29" t="s">
        <v>401</v>
      </c>
      <c r="B521" s="30" t="s">
        <v>386</v>
      </c>
      <c r="C521" s="31" t="s">
        <v>233</v>
      </c>
      <c r="D521" s="31" t="s">
        <v>68</v>
      </c>
      <c r="E521" s="31" t="s">
        <v>424</v>
      </c>
      <c r="F521" s="31" t="s">
        <v>402</v>
      </c>
      <c r="G521" s="32">
        <f t="shared" ref="G521:H521" si="203">G522</f>
        <v>253415</v>
      </c>
      <c r="H521" s="32">
        <f t="shared" si="203"/>
        <v>253415</v>
      </c>
      <c r="I521" s="153">
        <v>253415</v>
      </c>
      <c r="J521" s="154">
        <v>253415</v>
      </c>
      <c r="K521" s="146">
        <f t="shared" si="194"/>
        <v>0</v>
      </c>
      <c r="L521" s="146">
        <f t="shared" si="194"/>
        <v>0</v>
      </c>
    </row>
    <row r="522" spans="1:12" s="50" customFormat="1">
      <c r="A522" s="33" t="s">
        <v>405</v>
      </c>
      <c r="B522" s="30" t="s">
        <v>386</v>
      </c>
      <c r="C522" s="31" t="s">
        <v>233</v>
      </c>
      <c r="D522" s="31" t="s">
        <v>68</v>
      </c>
      <c r="E522" s="31" t="s">
        <v>424</v>
      </c>
      <c r="F522" s="31" t="s">
        <v>406</v>
      </c>
      <c r="G522" s="32">
        <v>253415</v>
      </c>
      <c r="H522" s="32">
        <v>253415</v>
      </c>
      <c r="I522" s="155">
        <v>253415</v>
      </c>
      <c r="J522" s="156">
        <v>253415</v>
      </c>
      <c r="K522" s="146">
        <f t="shared" si="194"/>
        <v>0</v>
      </c>
      <c r="L522" s="146">
        <f t="shared" si="194"/>
        <v>0</v>
      </c>
    </row>
    <row r="523" spans="1:12" s="6" customFormat="1" ht="25.5">
      <c r="A523" s="29" t="s">
        <v>425</v>
      </c>
      <c r="B523" s="30" t="s">
        <v>386</v>
      </c>
      <c r="C523" s="31" t="s">
        <v>233</v>
      </c>
      <c r="D523" s="31" t="s">
        <v>68</v>
      </c>
      <c r="E523" s="31" t="s">
        <v>426</v>
      </c>
      <c r="F523" s="31" t="s">
        <v>9</v>
      </c>
      <c r="G523" s="32">
        <f t="shared" ref="G523:H524" si="204">G524</f>
        <v>3666435.7</v>
      </c>
      <c r="H523" s="32">
        <f t="shared" si="204"/>
        <v>3666435.7</v>
      </c>
      <c r="I523" s="153">
        <v>3666435.7</v>
      </c>
      <c r="J523" s="154">
        <v>3666435.7</v>
      </c>
      <c r="K523" s="146">
        <f t="shared" si="194"/>
        <v>0</v>
      </c>
      <c r="L523" s="146">
        <f t="shared" si="194"/>
        <v>0</v>
      </c>
    </row>
    <row r="524" spans="1:12" s="6" customFormat="1" ht="38.25">
      <c r="A524" s="36" t="s">
        <v>427</v>
      </c>
      <c r="B524" s="30" t="s">
        <v>386</v>
      </c>
      <c r="C524" s="31" t="s">
        <v>233</v>
      </c>
      <c r="D524" s="31" t="s">
        <v>68</v>
      </c>
      <c r="E524" s="31" t="s">
        <v>428</v>
      </c>
      <c r="F524" s="31" t="s">
        <v>9</v>
      </c>
      <c r="G524" s="32">
        <f t="shared" si="204"/>
        <v>3666435.7</v>
      </c>
      <c r="H524" s="32">
        <f t="shared" si="204"/>
        <v>3666435.7</v>
      </c>
      <c r="I524" s="153">
        <v>3666435.7</v>
      </c>
      <c r="J524" s="154">
        <v>3666435.7</v>
      </c>
      <c r="K524" s="146">
        <f t="shared" si="194"/>
        <v>0</v>
      </c>
      <c r="L524" s="146">
        <f t="shared" si="194"/>
        <v>0</v>
      </c>
    </row>
    <row r="525" spans="1:12" s="6" customFormat="1" ht="25.5">
      <c r="A525" s="29" t="s">
        <v>429</v>
      </c>
      <c r="B525" s="30" t="s">
        <v>386</v>
      </c>
      <c r="C525" s="31" t="s">
        <v>233</v>
      </c>
      <c r="D525" s="31" t="s">
        <v>68</v>
      </c>
      <c r="E525" s="31" t="s">
        <v>430</v>
      </c>
      <c r="F525" s="31" t="s">
        <v>9</v>
      </c>
      <c r="G525" s="32">
        <f t="shared" ref="G525:H525" si="205">G527</f>
        <v>3666435.7</v>
      </c>
      <c r="H525" s="32">
        <f t="shared" si="205"/>
        <v>3666435.7</v>
      </c>
      <c r="I525" s="153">
        <v>3666435.7</v>
      </c>
      <c r="J525" s="154">
        <v>3666435.7</v>
      </c>
      <c r="K525" s="146">
        <f t="shared" si="194"/>
        <v>0</v>
      </c>
      <c r="L525" s="146">
        <f t="shared" si="194"/>
        <v>0</v>
      </c>
    </row>
    <row r="526" spans="1:12" s="6" customFormat="1" ht="25.5">
      <c r="A526" s="29" t="s">
        <v>431</v>
      </c>
      <c r="B526" s="30" t="s">
        <v>386</v>
      </c>
      <c r="C526" s="31" t="s">
        <v>233</v>
      </c>
      <c r="D526" s="31" t="s">
        <v>68</v>
      </c>
      <c r="E526" s="31" t="s">
        <v>432</v>
      </c>
      <c r="F526" s="31" t="s">
        <v>9</v>
      </c>
      <c r="G526" s="32">
        <f t="shared" ref="G526:H527" si="206">G527</f>
        <v>3666435.7</v>
      </c>
      <c r="H526" s="32">
        <f t="shared" si="206"/>
        <v>3666435.7</v>
      </c>
      <c r="I526" s="153">
        <v>3666435.7</v>
      </c>
      <c r="J526" s="154">
        <v>3666435.7</v>
      </c>
      <c r="K526" s="146">
        <f t="shared" si="194"/>
        <v>0</v>
      </c>
      <c r="L526" s="146">
        <f t="shared" si="194"/>
        <v>0</v>
      </c>
    </row>
    <row r="527" spans="1:12" s="6" customFormat="1">
      <c r="A527" s="29" t="s">
        <v>395</v>
      </c>
      <c r="B527" s="30" t="s">
        <v>386</v>
      </c>
      <c r="C527" s="31" t="s">
        <v>233</v>
      </c>
      <c r="D527" s="31" t="s">
        <v>68</v>
      </c>
      <c r="E527" s="31" t="s">
        <v>432</v>
      </c>
      <c r="F527" s="31" t="s">
        <v>396</v>
      </c>
      <c r="G527" s="32">
        <f t="shared" si="206"/>
        <v>3666435.7</v>
      </c>
      <c r="H527" s="32">
        <f t="shared" si="206"/>
        <v>3666435.7</v>
      </c>
      <c r="I527" s="153">
        <v>3666435.7</v>
      </c>
      <c r="J527" s="154">
        <v>3666435.7</v>
      </c>
      <c r="K527" s="146">
        <f t="shared" si="194"/>
        <v>0</v>
      </c>
      <c r="L527" s="146">
        <f t="shared" si="194"/>
        <v>0</v>
      </c>
    </row>
    <row r="528" spans="1:12" s="6" customFormat="1">
      <c r="A528" s="33" t="s">
        <v>399</v>
      </c>
      <c r="B528" s="30" t="s">
        <v>386</v>
      </c>
      <c r="C528" s="31" t="s">
        <v>233</v>
      </c>
      <c r="D528" s="31" t="s">
        <v>68</v>
      </c>
      <c r="E528" s="31" t="s">
        <v>432</v>
      </c>
      <c r="F528" s="31" t="s">
        <v>400</v>
      </c>
      <c r="G528" s="32">
        <v>3666435.7</v>
      </c>
      <c r="H528" s="32">
        <v>3666435.7</v>
      </c>
      <c r="I528" s="153">
        <v>3666435.7</v>
      </c>
      <c r="J528" s="154">
        <v>3666435.7</v>
      </c>
      <c r="K528" s="146">
        <f t="shared" si="194"/>
        <v>0</v>
      </c>
      <c r="L528" s="146">
        <f t="shared" si="194"/>
        <v>0</v>
      </c>
    </row>
    <row r="529" spans="1:12" s="6" customFormat="1" ht="25.5">
      <c r="A529" s="29" t="s">
        <v>180</v>
      </c>
      <c r="B529" s="30" t="s">
        <v>386</v>
      </c>
      <c r="C529" s="31" t="s">
        <v>233</v>
      </c>
      <c r="D529" s="31" t="s">
        <v>68</v>
      </c>
      <c r="E529" s="31" t="s">
        <v>181</v>
      </c>
      <c r="F529" s="31" t="s">
        <v>9</v>
      </c>
      <c r="G529" s="32">
        <f t="shared" ref="G529:H533" si="207">G530</f>
        <v>91800</v>
      </c>
      <c r="H529" s="32">
        <f t="shared" si="207"/>
        <v>91800</v>
      </c>
      <c r="I529" s="153">
        <v>91800</v>
      </c>
      <c r="J529" s="154">
        <v>91800</v>
      </c>
      <c r="K529" s="146">
        <f t="shared" si="194"/>
        <v>0</v>
      </c>
      <c r="L529" s="146">
        <f t="shared" si="194"/>
        <v>0</v>
      </c>
    </row>
    <row r="530" spans="1:12" s="6" customFormat="1" ht="25.5">
      <c r="A530" s="29" t="s">
        <v>182</v>
      </c>
      <c r="B530" s="30" t="s">
        <v>386</v>
      </c>
      <c r="C530" s="31" t="s">
        <v>233</v>
      </c>
      <c r="D530" s="31" t="s">
        <v>68</v>
      </c>
      <c r="E530" s="31" t="s">
        <v>183</v>
      </c>
      <c r="F530" s="31" t="s">
        <v>9</v>
      </c>
      <c r="G530" s="32">
        <f t="shared" si="207"/>
        <v>91800</v>
      </c>
      <c r="H530" s="32">
        <f t="shared" si="207"/>
        <v>91800</v>
      </c>
      <c r="I530" s="153">
        <v>91800</v>
      </c>
      <c r="J530" s="154">
        <v>91800</v>
      </c>
      <c r="K530" s="146">
        <f t="shared" si="194"/>
        <v>0</v>
      </c>
      <c r="L530" s="146">
        <f t="shared" si="194"/>
        <v>0</v>
      </c>
    </row>
    <row r="531" spans="1:12" s="6" customFormat="1" ht="51">
      <c r="A531" s="29" t="s">
        <v>443</v>
      </c>
      <c r="B531" s="30" t="s">
        <v>386</v>
      </c>
      <c r="C531" s="31" t="s">
        <v>233</v>
      </c>
      <c r="D531" s="31" t="s">
        <v>68</v>
      </c>
      <c r="E531" s="31" t="s">
        <v>444</v>
      </c>
      <c r="F531" s="31" t="s">
        <v>9</v>
      </c>
      <c r="G531" s="32">
        <f t="shared" si="207"/>
        <v>91800</v>
      </c>
      <c r="H531" s="32">
        <f t="shared" si="207"/>
        <v>91800</v>
      </c>
      <c r="I531" s="153">
        <v>91800</v>
      </c>
      <c r="J531" s="154">
        <v>91800</v>
      </c>
      <c r="K531" s="146">
        <f t="shared" si="194"/>
        <v>0</v>
      </c>
      <c r="L531" s="146">
        <f t="shared" si="194"/>
        <v>0</v>
      </c>
    </row>
    <row r="532" spans="1:12" s="6" customFormat="1" ht="25.5">
      <c r="A532" s="29" t="s">
        <v>445</v>
      </c>
      <c r="B532" s="30" t="s">
        <v>386</v>
      </c>
      <c r="C532" s="31" t="s">
        <v>233</v>
      </c>
      <c r="D532" s="31" t="s">
        <v>68</v>
      </c>
      <c r="E532" s="31" t="s">
        <v>446</v>
      </c>
      <c r="F532" s="31" t="s">
        <v>9</v>
      </c>
      <c r="G532" s="32">
        <f t="shared" si="207"/>
        <v>91800</v>
      </c>
      <c r="H532" s="32">
        <f t="shared" si="207"/>
        <v>91800</v>
      </c>
      <c r="I532" s="153">
        <v>91800</v>
      </c>
      <c r="J532" s="154">
        <v>91800</v>
      </c>
      <c r="K532" s="146">
        <f t="shared" si="194"/>
        <v>0</v>
      </c>
      <c r="L532" s="146">
        <f t="shared" si="194"/>
        <v>0</v>
      </c>
    </row>
    <row r="533" spans="1:12" s="6" customFormat="1">
      <c r="A533" s="29" t="s">
        <v>395</v>
      </c>
      <c r="B533" s="30" t="s">
        <v>386</v>
      </c>
      <c r="C533" s="31" t="s">
        <v>233</v>
      </c>
      <c r="D533" s="31" t="s">
        <v>68</v>
      </c>
      <c r="E533" s="31" t="s">
        <v>446</v>
      </c>
      <c r="F533" s="31" t="s">
        <v>396</v>
      </c>
      <c r="G533" s="32">
        <f t="shared" si="207"/>
        <v>91800</v>
      </c>
      <c r="H533" s="32">
        <f t="shared" si="207"/>
        <v>91800</v>
      </c>
      <c r="I533" s="153">
        <v>91800</v>
      </c>
      <c r="J533" s="154">
        <v>91800</v>
      </c>
      <c r="K533" s="146">
        <f t="shared" si="194"/>
        <v>0</v>
      </c>
      <c r="L533" s="146">
        <f t="shared" si="194"/>
        <v>0</v>
      </c>
    </row>
    <row r="534" spans="1:12" s="6" customFormat="1">
      <c r="A534" s="33" t="s">
        <v>399</v>
      </c>
      <c r="B534" s="30" t="s">
        <v>386</v>
      </c>
      <c r="C534" s="31" t="s">
        <v>233</v>
      </c>
      <c r="D534" s="31" t="s">
        <v>68</v>
      </c>
      <c r="E534" s="31" t="s">
        <v>446</v>
      </c>
      <c r="F534" s="31" t="s">
        <v>400</v>
      </c>
      <c r="G534" s="32">
        <v>91800</v>
      </c>
      <c r="H534" s="32">
        <v>91800</v>
      </c>
      <c r="I534" s="153">
        <v>91800</v>
      </c>
      <c r="J534" s="154">
        <v>91800</v>
      </c>
      <c r="K534" s="146">
        <f t="shared" si="194"/>
        <v>0</v>
      </c>
      <c r="L534" s="146">
        <f t="shared" si="194"/>
        <v>0</v>
      </c>
    </row>
    <row r="535" spans="1:12" s="6" customFormat="1">
      <c r="A535" s="25" t="s">
        <v>447</v>
      </c>
      <c r="B535" s="26" t="s">
        <v>386</v>
      </c>
      <c r="C535" s="27" t="s">
        <v>233</v>
      </c>
      <c r="D535" s="27" t="s">
        <v>13</v>
      </c>
      <c r="E535" s="27" t="s">
        <v>8</v>
      </c>
      <c r="F535" s="27" t="s">
        <v>9</v>
      </c>
      <c r="G535" s="28">
        <f>G536+G563+G550</f>
        <v>226832217.94999999</v>
      </c>
      <c r="H535" s="28">
        <f>H536+H563+H550</f>
        <v>227001657.94999999</v>
      </c>
      <c r="I535" s="151">
        <v>226832217.94999999</v>
      </c>
      <c r="J535" s="152">
        <v>227001657.94999999</v>
      </c>
      <c r="K535" s="146">
        <f t="shared" si="194"/>
        <v>0</v>
      </c>
      <c r="L535" s="146">
        <f t="shared" si="194"/>
        <v>0</v>
      </c>
    </row>
    <row r="536" spans="1:12" s="6" customFormat="1" ht="25.5">
      <c r="A536" s="29" t="s">
        <v>388</v>
      </c>
      <c r="B536" s="30" t="s">
        <v>386</v>
      </c>
      <c r="C536" s="31" t="s">
        <v>233</v>
      </c>
      <c r="D536" s="31" t="s">
        <v>13</v>
      </c>
      <c r="E536" s="31" t="s">
        <v>389</v>
      </c>
      <c r="F536" s="31" t="s">
        <v>9</v>
      </c>
      <c r="G536" s="32">
        <f t="shared" ref="G536:H536" si="208">G537</f>
        <v>226331417.94999999</v>
      </c>
      <c r="H536" s="32">
        <f t="shared" si="208"/>
        <v>226500857.94999999</v>
      </c>
      <c r="I536" s="153">
        <v>226331417.94999999</v>
      </c>
      <c r="J536" s="154">
        <v>226500857.94999999</v>
      </c>
      <c r="K536" s="146">
        <f t="shared" si="194"/>
        <v>0</v>
      </c>
      <c r="L536" s="146">
        <f t="shared" si="194"/>
        <v>0</v>
      </c>
    </row>
    <row r="537" spans="1:12" s="6" customFormat="1" ht="25.5">
      <c r="A537" s="29" t="s">
        <v>390</v>
      </c>
      <c r="B537" s="30" t="s">
        <v>386</v>
      </c>
      <c r="C537" s="31" t="s">
        <v>233</v>
      </c>
      <c r="D537" s="31" t="s">
        <v>13</v>
      </c>
      <c r="E537" s="31" t="s">
        <v>391</v>
      </c>
      <c r="F537" s="31" t="s">
        <v>9</v>
      </c>
      <c r="G537" s="32">
        <f t="shared" ref="G537:H537" si="209">G538+G544</f>
        <v>226331417.94999999</v>
      </c>
      <c r="H537" s="32">
        <f t="shared" si="209"/>
        <v>226500857.94999999</v>
      </c>
      <c r="I537" s="153">
        <v>226331417.94999999</v>
      </c>
      <c r="J537" s="154">
        <v>226500857.94999999</v>
      </c>
      <c r="K537" s="146">
        <f t="shared" si="194"/>
        <v>0</v>
      </c>
      <c r="L537" s="146">
        <f t="shared" si="194"/>
        <v>0</v>
      </c>
    </row>
    <row r="538" spans="1:12" s="6" customFormat="1" ht="38.25">
      <c r="A538" s="36" t="s">
        <v>448</v>
      </c>
      <c r="B538" s="30" t="s">
        <v>386</v>
      </c>
      <c r="C538" s="31" t="s">
        <v>233</v>
      </c>
      <c r="D538" s="31" t="s">
        <v>13</v>
      </c>
      <c r="E538" s="31" t="s">
        <v>449</v>
      </c>
      <c r="F538" s="31" t="s">
        <v>9</v>
      </c>
      <c r="G538" s="32">
        <f t="shared" ref="G538:H538" si="210">G539</f>
        <v>216111940</v>
      </c>
      <c r="H538" s="32">
        <f t="shared" si="210"/>
        <v>216281380</v>
      </c>
      <c r="I538" s="159">
        <v>216111940</v>
      </c>
      <c r="J538" s="160">
        <v>216281380</v>
      </c>
      <c r="K538" s="146">
        <f t="shared" si="194"/>
        <v>0</v>
      </c>
      <c r="L538" s="146">
        <f t="shared" si="194"/>
        <v>0</v>
      </c>
    </row>
    <row r="539" spans="1:12" s="6" customFormat="1" ht="25.5">
      <c r="A539" s="36" t="s">
        <v>136</v>
      </c>
      <c r="B539" s="30" t="s">
        <v>386</v>
      </c>
      <c r="C539" s="31" t="s">
        <v>233</v>
      </c>
      <c r="D539" s="31" t="s">
        <v>13</v>
      </c>
      <c r="E539" s="31" t="s">
        <v>450</v>
      </c>
      <c r="F539" s="31" t="s">
        <v>9</v>
      </c>
      <c r="G539" s="32">
        <f t="shared" ref="G539:H539" si="211">G540+G542</f>
        <v>216111940</v>
      </c>
      <c r="H539" s="32">
        <f t="shared" si="211"/>
        <v>216281380</v>
      </c>
      <c r="I539" s="159">
        <v>216111940</v>
      </c>
      <c r="J539" s="160">
        <v>216281380</v>
      </c>
      <c r="K539" s="146">
        <f t="shared" si="194"/>
        <v>0</v>
      </c>
      <c r="L539" s="146">
        <f t="shared" si="194"/>
        <v>0</v>
      </c>
    </row>
    <row r="540" spans="1:12" s="6" customFormat="1">
      <c r="A540" s="36" t="s">
        <v>395</v>
      </c>
      <c r="B540" s="30" t="s">
        <v>386</v>
      </c>
      <c r="C540" s="31" t="s">
        <v>233</v>
      </c>
      <c r="D540" s="31" t="s">
        <v>13</v>
      </c>
      <c r="E540" s="31" t="s">
        <v>450</v>
      </c>
      <c r="F540" s="31" t="s">
        <v>396</v>
      </c>
      <c r="G540" s="32">
        <f>G541</f>
        <v>110114582</v>
      </c>
      <c r="H540" s="32">
        <f>H541</f>
        <v>110195104</v>
      </c>
      <c r="I540" s="153">
        <v>110114580</v>
      </c>
      <c r="J540" s="154">
        <v>110195100</v>
      </c>
      <c r="K540" s="146">
        <f t="shared" si="194"/>
        <v>2</v>
      </c>
      <c r="L540" s="146">
        <f t="shared" si="194"/>
        <v>4</v>
      </c>
    </row>
    <row r="541" spans="1:12" s="6" customFormat="1" ht="38.25">
      <c r="A541" s="33" t="s">
        <v>397</v>
      </c>
      <c r="B541" s="30" t="s">
        <v>386</v>
      </c>
      <c r="C541" s="31" t="s">
        <v>233</v>
      </c>
      <c r="D541" s="31" t="s">
        <v>13</v>
      </c>
      <c r="E541" s="31" t="s">
        <v>450</v>
      </c>
      <c r="F541" s="31" t="s">
        <v>398</v>
      </c>
      <c r="G541" s="32">
        <v>110114582</v>
      </c>
      <c r="H541" s="32">
        <v>110195104</v>
      </c>
      <c r="I541" s="153">
        <v>110114582</v>
      </c>
      <c r="J541" s="154">
        <v>110195104</v>
      </c>
      <c r="K541" s="146">
        <f t="shared" si="194"/>
        <v>0</v>
      </c>
      <c r="L541" s="146">
        <f t="shared" si="194"/>
        <v>0</v>
      </c>
    </row>
    <row r="542" spans="1:12" s="6" customFormat="1">
      <c r="A542" s="36" t="s">
        <v>401</v>
      </c>
      <c r="B542" s="30" t="s">
        <v>386</v>
      </c>
      <c r="C542" s="31" t="s">
        <v>233</v>
      </c>
      <c r="D542" s="31" t="s">
        <v>13</v>
      </c>
      <c r="E542" s="31" t="s">
        <v>450</v>
      </c>
      <c r="F542" s="31" t="s">
        <v>402</v>
      </c>
      <c r="G542" s="32">
        <f>G543</f>
        <v>105997358</v>
      </c>
      <c r="H542" s="32">
        <f>H543</f>
        <v>106086276</v>
      </c>
      <c r="I542" s="153">
        <v>105997360</v>
      </c>
      <c r="J542" s="154">
        <v>106086280</v>
      </c>
      <c r="K542" s="146">
        <f t="shared" ref="K542:L599" si="212">G542-I542</f>
        <v>-2</v>
      </c>
      <c r="L542" s="146">
        <f t="shared" si="212"/>
        <v>-4</v>
      </c>
    </row>
    <row r="543" spans="1:12" s="6" customFormat="1" ht="38.25">
      <c r="A543" s="33" t="s">
        <v>403</v>
      </c>
      <c r="B543" s="37" t="s">
        <v>386</v>
      </c>
      <c r="C543" s="38" t="s">
        <v>233</v>
      </c>
      <c r="D543" s="38" t="s">
        <v>13</v>
      </c>
      <c r="E543" s="38" t="s">
        <v>450</v>
      </c>
      <c r="F543" s="38" t="s">
        <v>404</v>
      </c>
      <c r="G543" s="32">
        <v>105997358</v>
      </c>
      <c r="H543" s="32">
        <v>106086276</v>
      </c>
      <c r="I543" s="153">
        <v>105997358</v>
      </c>
      <c r="J543" s="154">
        <v>106086276</v>
      </c>
      <c r="K543" s="146">
        <f t="shared" si="212"/>
        <v>0</v>
      </c>
      <c r="L543" s="146">
        <f t="shared" si="212"/>
        <v>0</v>
      </c>
    </row>
    <row r="544" spans="1:12" s="6" customFormat="1" ht="51">
      <c r="A544" s="29" t="s">
        <v>411</v>
      </c>
      <c r="B544" s="30" t="s">
        <v>386</v>
      </c>
      <c r="C544" s="31" t="s">
        <v>233</v>
      </c>
      <c r="D544" s="38" t="s">
        <v>13</v>
      </c>
      <c r="E544" s="31" t="s">
        <v>412</v>
      </c>
      <c r="F544" s="31" t="s">
        <v>9</v>
      </c>
      <c r="G544" s="32">
        <f>G545</f>
        <v>10219477.949999999</v>
      </c>
      <c r="H544" s="32">
        <f>H545</f>
        <v>10219477.949999999</v>
      </c>
      <c r="I544" s="153">
        <v>10219477.949999999</v>
      </c>
      <c r="J544" s="154">
        <v>10219477.949999999</v>
      </c>
      <c r="K544" s="146">
        <f t="shared" si="212"/>
        <v>0</v>
      </c>
      <c r="L544" s="146">
        <f t="shared" si="212"/>
        <v>0</v>
      </c>
    </row>
    <row r="545" spans="1:12" s="6" customFormat="1" ht="25.5">
      <c r="A545" s="36" t="s">
        <v>136</v>
      </c>
      <c r="B545" s="37" t="s">
        <v>386</v>
      </c>
      <c r="C545" s="38" t="s">
        <v>233</v>
      </c>
      <c r="D545" s="38" t="s">
        <v>13</v>
      </c>
      <c r="E545" s="38" t="s">
        <v>413</v>
      </c>
      <c r="F545" s="38" t="s">
        <v>9</v>
      </c>
      <c r="G545" s="32">
        <f t="shared" ref="G545:H545" si="213">G548+G546</f>
        <v>10219477.949999999</v>
      </c>
      <c r="H545" s="32">
        <f t="shared" si="213"/>
        <v>10219477.949999999</v>
      </c>
      <c r="I545" s="153">
        <v>10219477.949999999</v>
      </c>
      <c r="J545" s="154">
        <v>10219477.949999999</v>
      </c>
      <c r="K545" s="146">
        <f t="shared" si="212"/>
        <v>0</v>
      </c>
      <c r="L545" s="146">
        <f t="shared" si="212"/>
        <v>0</v>
      </c>
    </row>
    <row r="546" spans="1:12" s="6" customFormat="1">
      <c r="A546" s="36" t="s">
        <v>395</v>
      </c>
      <c r="B546" s="37" t="s">
        <v>386</v>
      </c>
      <c r="C546" s="38" t="s">
        <v>233</v>
      </c>
      <c r="D546" s="38" t="s">
        <v>13</v>
      </c>
      <c r="E546" s="38" t="s">
        <v>413</v>
      </c>
      <c r="F546" s="38" t="s">
        <v>396</v>
      </c>
      <c r="G546" s="32">
        <f t="shared" ref="G546:H546" si="214">G547</f>
        <v>3676241.95</v>
      </c>
      <c r="H546" s="32">
        <f t="shared" si="214"/>
        <v>3676241.95</v>
      </c>
      <c r="I546" s="153">
        <v>3676241.95</v>
      </c>
      <c r="J546" s="154">
        <v>3676241.95</v>
      </c>
      <c r="K546" s="146">
        <f t="shared" si="212"/>
        <v>0</v>
      </c>
      <c r="L546" s="146">
        <f t="shared" si="212"/>
        <v>0</v>
      </c>
    </row>
    <row r="547" spans="1:12" s="6" customFormat="1">
      <c r="A547" s="33" t="s">
        <v>399</v>
      </c>
      <c r="B547" s="37" t="s">
        <v>386</v>
      </c>
      <c r="C547" s="38" t="s">
        <v>233</v>
      </c>
      <c r="D547" s="38" t="s">
        <v>13</v>
      </c>
      <c r="E547" s="38" t="s">
        <v>413</v>
      </c>
      <c r="F547" s="38" t="s">
        <v>400</v>
      </c>
      <c r="G547" s="32">
        <v>3676241.95</v>
      </c>
      <c r="H547" s="32">
        <v>3676241.95</v>
      </c>
      <c r="I547" s="153">
        <v>3676241.95</v>
      </c>
      <c r="J547" s="154">
        <v>3676241.95</v>
      </c>
      <c r="K547" s="146">
        <f t="shared" si="212"/>
        <v>0</v>
      </c>
      <c r="L547" s="146">
        <f t="shared" si="212"/>
        <v>0</v>
      </c>
    </row>
    <row r="548" spans="1:12" s="6" customFormat="1">
      <c r="A548" s="29" t="s">
        <v>401</v>
      </c>
      <c r="B548" s="37" t="s">
        <v>386</v>
      </c>
      <c r="C548" s="38" t="s">
        <v>233</v>
      </c>
      <c r="D548" s="38" t="s">
        <v>13</v>
      </c>
      <c r="E548" s="38" t="s">
        <v>413</v>
      </c>
      <c r="F548" s="38" t="s">
        <v>402</v>
      </c>
      <c r="G548" s="32">
        <f t="shared" ref="G548:H548" si="215">G549</f>
        <v>6543236</v>
      </c>
      <c r="H548" s="32">
        <f t="shared" si="215"/>
        <v>6543236</v>
      </c>
      <c r="I548" s="153">
        <v>6543236</v>
      </c>
      <c r="J548" s="154">
        <v>6543236</v>
      </c>
      <c r="K548" s="146">
        <f t="shared" si="212"/>
        <v>0</v>
      </c>
      <c r="L548" s="146">
        <f t="shared" si="212"/>
        <v>0</v>
      </c>
    </row>
    <row r="549" spans="1:12" s="6" customFormat="1">
      <c r="A549" s="33" t="s">
        <v>405</v>
      </c>
      <c r="B549" s="37" t="s">
        <v>386</v>
      </c>
      <c r="C549" s="38" t="s">
        <v>233</v>
      </c>
      <c r="D549" s="38" t="s">
        <v>13</v>
      </c>
      <c r="E549" s="38" t="s">
        <v>413</v>
      </c>
      <c r="F549" s="38" t="s">
        <v>406</v>
      </c>
      <c r="G549" s="32">
        <v>6543236</v>
      </c>
      <c r="H549" s="32">
        <v>6543236</v>
      </c>
      <c r="I549" s="153">
        <v>6543236</v>
      </c>
      <c r="J549" s="154">
        <v>6543236</v>
      </c>
      <c r="K549" s="146">
        <f t="shared" si="212"/>
        <v>0</v>
      </c>
      <c r="L549" s="146">
        <f t="shared" si="212"/>
        <v>0</v>
      </c>
    </row>
    <row r="550" spans="1:12" s="6" customFormat="1" ht="38.25">
      <c r="A550" s="33" t="s">
        <v>146</v>
      </c>
      <c r="B550" s="30" t="s">
        <v>386</v>
      </c>
      <c r="C550" s="31" t="s">
        <v>233</v>
      </c>
      <c r="D550" s="38" t="s">
        <v>13</v>
      </c>
      <c r="E550" s="31" t="s">
        <v>147</v>
      </c>
      <c r="F550" s="31" t="s">
        <v>9</v>
      </c>
      <c r="G550" s="32">
        <f t="shared" ref="G550:H550" si="216">G558+G551</f>
        <v>120000</v>
      </c>
      <c r="H550" s="32">
        <f t="shared" si="216"/>
        <v>120000</v>
      </c>
      <c r="I550" s="153">
        <v>120000</v>
      </c>
      <c r="J550" s="154">
        <v>120000</v>
      </c>
      <c r="K550" s="146">
        <f t="shared" si="212"/>
        <v>0</v>
      </c>
      <c r="L550" s="146">
        <f t="shared" si="212"/>
        <v>0</v>
      </c>
    </row>
    <row r="551" spans="1:12" s="6" customFormat="1">
      <c r="A551" s="33" t="s">
        <v>160</v>
      </c>
      <c r="B551" s="30" t="s">
        <v>386</v>
      </c>
      <c r="C551" s="31" t="s">
        <v>233</v>
      </c>
      <c r="D551" s="38" t="s">
        <v>13</v>
      </c>
      <c r="E551" s="31" t="s">
        <v>161</v>
      </c>
      <c r="F551" s="31" t="s">
        <v>9</v>
      </c>
      <c r="G551" s="32">
        <f t="shared" ref="G551:H552" si="217">G552</f>
        <v>20000</v>
      </c>
      <c r="H551" s="32">
        <f t="shared" si="217"/>
        <v>20000</v>
      </c>
      <c r="I551" s="153">
        <v>20000</v>
      </c>
      <c r="J551" s="154">
        <v>20000</v>
      </c>
      <c r="K551" s="146">
        <f t="shared" si="212"/>
        <v>0</v>
      </c>
      <c r="L551" s="146">
        <f t="shared" si="212"/>
        <v>0</v>
      </c>
    </row>
    <row r="552" spans="1:12" s="6" customFormat="1" ht="38.25">
      <c r="A552" s="33" t="s">
        <v>166</v>
      </c>
      <c r="B552" s="30" t="s">
        <v>386</v>
      </c>
      <c r="C552" s="31" t="s">
        <v>233</v>
      </c>
      <c r="D552" s="38" t="s">
        <v>13</v>
      </c>
      <c r="E552" s="31" t="s">
        <v>167</v>
      </c>
      <c r="F552" s="31" t="s">
        <v>9</v>
      </c>
      <c r="G552" s="32">
        <f t="shared" si="217"/>
        <v>20000</v>
      </c>
      <c r="H552" s="32">
        <f t="shared" si="217"/>
        <v>20000</v>
      </c>
      <c r="I552" s="153">
        <v>20000</v>
      </c>
      <c r="J552" s="154">
        <v>20000</v>
      </c>
      <c r="K552" s="146">
        <f t="shared" si="212"/>
        <v>0</v>
      </c>
      <c r="L552" s="146">
        <f t="shared" si="212"/>
        <v>0</v>
      </c>
    </row>
    <row r="553" spans="1:12" s="6" customFormat="1" ht="51">
      <c r="A553" s="36" t="s">
        <v>164</v>
      </c>
      <c r="B553" s="30" t="s">
        <v>386</v>
      </c>
      <c r="C553" s="31" t="s">
        <v>233</v>
      </c>
      <c r="D553" s="38" t="s">
        <v>13</v>
      </c>
      <c r="E553" s="31" t="s">
        <v>168</v>
      </c>
      <c r="F553" s="31" t="s">
        <v>9</v>
      </c>
      <c r="G553" s="32">
        <f t="shared" ref="G553:H553" si="218">G554+G556</f>
        <v>20000</v>
      </c>
      <c r="H553" s="32">
        <f t="shared" si="218"/>
        <v>20000</v>
      </c>
      <c r="I553" s="153">
        <v>20000</v>
      </c>
      <c r="J553" s="154">
        <v>20000</v>
      </c>
      <c r="K553" s="146">
        <f t="shared" si="212"/>
        <v>0</v>
      </c>
      <c r="L553" s="146">
        <f t="shared" si="212"/>
        <v>0</v>
      </c>
    </row>
    <row r="554" spans="1:12" s="6" customFormat="1">
      <c r="A554" s="29" t="s">
        <v>395</v>
      </c>
      <c r="B554" s="30" t="s">
        <v>386</v>
      </c>
      <c r="C554" s="31" t="s">
        <v>233</v>
      </c>
      <c r="D554" s="38" t="s">
        <v>13</v>
      </c>
      <c r="E554" s="31" t="s">
        <v>168</v>
      </c>
      <c r="F554" s="31" t="s">
        <v>396</v>
      </c>
      <c r="G554" s="32">
        <f t="shared" ref="G554:H554" si="219">G555</f>
        <v>10000</v>
      </c>
      <c r="H554" s="32">
        <f t="shared" si="219"/>
        <v>10000</v>
      </c>
      <c r="I554" s="153">
        <v>10000</v>
      </c>
      <c r="J554" s="154">
        <v>10000</v>
      </c>
      <c r="K554" s="146">
        <f t="shared" si="212"/>
        <v>0</v>
      </c>
      <c r="L554" s="146">
        <f t="shared" si="212"/>
        <v>0</v>
      </c>
    </row>
    <row r="555" spans="1:12" s="6" customFormat="1">
      <c r="A555" s="33" t="s">
        <v>399</v>
      </c>
      <c r="B555" s="30" t="s">
        <v>386</v>
      </c>
      <c r="C555" s="31" t="s">
        <v>233</v>
      </c>
      <c r="D555" s="38" t="s">
        <v>13</v>
      </c>
      <c r="E555" s="31" t="s">
        <v>168</v>
      </c>
      <c r="F555" s="31" t="s">
        <v>400</v>
      </c>
      <c r="G555" s="32">
        <v>10000</v>
      </c>
      <c r="H555" s="32">
        <v>10000</v>
      </c>
      <c r="I555" s="153">
        <v>10000</v>
      </c>
      <c r="J555" s="154">
        <v>10000</v>
      </c>
      <c r="K555" s="146">
        <f t="shared" si="212"/>
        <v>0</v>
      </c>
      <c r="L555" s="146">
        <f t="shared" si="212"/>
        <v>0</v>
      </c>
    </row>
    <row r="556" spans="1:12" s="6" customFormat="1">
      <c r="A556" s="163" t="s">
        <v>401</v>
      </c>
      <c r="B556" s="30" t="s">
        <v>386</v>
      </c>
      <c r="C556" s="31" t="s">
        <v>233</v>
      </c>
      <c r="D556" s="38" t="s">
        <v>13</v>
      </c>
      <c r="E556" s="31" t="s">
        <v>168</v>
      </c>
      <c r="F556" s="31" t="s">
        <v>402</v>
      </c>
      <c r="G556" s="32">
        <f t="shared" ref="G556:H556" si="220">G557</f>
        <v>10000</v>
      </c>
      <c r="H556" s="32">
        <f t="shared" si="220"/>
        <v>10000</v>
      </c>
      <c r="I556" s="153">
        <v>10000</v>
      </c>
      <c r="J556" s="154">
        <v>10000</v>
      </c>
      <c r="K556" s="146">
        <f t="shared" si="212"/>
        <v>0</v>
      </c>
      <c r="L556" s="146">
        <f t="shared" si="212"/>
        <v>0</v>
      </c>
    </row>
    <row r="557" spans="1:12" s="6" customFormat="1">
      <c r="A557" s="33" t="s">
        <v>405</v>
      </c>
      <c r="B557" s="30" t="s">
        <v>386</v>
      </c>
      <c r="C557" s="31" t="s">
        <v>233</v>
      </c>
      <c r="D557" s="38" t="s">
        <v>13</v>
      </c>
      <c r="E557" s="31" t="s">
        <v>168</v>
      </c>
      <c r="F557" s="31" t="s">
        <v>406</v>
      </c>
      <c r="G557" s="32">
        <v>10000</v>
      </c>
      <c r="H557" s="32">
        <v>10000</v>
      </c>
      <c r="I557" s="153">
        <v>10000</v>
      </c>
      <c r="J557" s="154">
        <v>10000</v>
      </c>
      <c r="K557" s="146">
        <f t="shared" si="212"/>
        <v>0</v>
      </c>
      <c r="L557" s="146">
        <f t="shared" si="212"/>
        <v>0</v>
      </c>
    </row>
    <row r="558" spans="1:12" s="6" customFormat="1" ht="25.5">
      <c r="A558" s="29" t="s">
        <v>172</v>
      </c>
      <c r="B558" s="30" t="s">
        <v>386</v>
      </c>
      <c r="C558" s="31" t="s">
        <v>233</v>
      </c>
      <c r="D558" s="38" t="s">
        <v>13</v>
      </c>
      <c r="E558" s="31" t="s">
        <v>173</v>
      </c>
      <c r="F558" s="31" t="s">
        <v>9</v>
      </c>
      <c r="G558" s="32">
        <f t="shared" ref="G558:H561" si="221">G559</f>
        <v>100000</v>
      </c>
      <c r="H558" s="32">
        <f t="shared" si="221"/>
        <v>100000</v>
      </c>
      <c r="I558" s="153">
        <v>100000</v>
      </c>
      <c r="J558" s="154">
        <v>100000</v>
      </c>
      <c r="K558" s="146">
        <f t="shared" si="212"/>
        <v>0</v>
      </c>
      <c r="L558" s="146">
        <f t="shared" si="212"/>
        <v>0</v>
      </c>
    </row>
    <row r="559" spans="1:12" s="6" customFormat="1" ht="25.5">
      <c r="A559" s="29" t="s">
        <v>363</v>
      </c>
      <c r="B559" s="30" t="s">
        <v>386</v>
      </c>
      <c r="C559" s="31" t="s">
        <v>233</v>
      </c>
      <c r="D559" s="38" t="s">
        <v>13</v>
      </c>
      <c r="E559" s="31" t="s">
        <v>364</v>
      </c>
      <c r="F559" s="31" t="s">
        <v>9</v>
      </c>
      <c r="G559" s="32">
        <f t="shared" si="221"/>
        <v>100000</v>
      </c>
      <c r="H559" s="32">
        <f t="shared" si="221"/>
        <v>100000</v>
      </c>
      <c r="I559" s="153">
        <v>100000</v>
      </c>
      <c r="J559" s="154">
        <v>100000</v>
      </c>
      <c r="K559" s="146">
        <f t="shared" si="212"/>
        <v>0</v>
      </c>
      <c r="L559" s="146">
        <f t="shared" si="212"/>
        <v>0</v>
      </c>
    </row>
    <row r="560" spans="1:12" s="6" customFormat="1" ht="25.5">
      <c r="A560" s="29" t="s">
        <v>365</v>
      </c>
      <c r="B560" s="30" t="s">
        <v>386</v>
      </c>
      <c r="C560" s="31" t="s">
        <v>233</v>
      </c>
      <c r="D560" s="38" t="s">
        <v>13</v>
      </c>
      <c r="E560" s="31" t="s">
        <v>366</v>
      </c>
      <c r="F560" s="31" t="s">
        <v>9</v>
      </c>
      <c r="G560" s="32">
        <f t="shared" si="221"/>
        <v>100000</v>
      </c>
      <c r="H560" s="32">
        <f t="shared" si="221"/>
        <v>100000</v>
      </c>
      <c r="I560" s="153">
        <v>100000</v>
      </c>
      <c r="J560" s="154">
        <v>100000</v>
      </c>
      <c r="K560" s="146">
        <f t="shared" si="212"/>
        <v>0</v>
      </c>
      <c r="L560" s="146">
        <f t="shared" si="212"/>
        <v>0</v>
      </c>
    </row>
    <row r="561" spans="1:12" s="6" customFormat="1">
      <c r="A561" s="163" t="s">
        <v>401</v>
      </c>
      <c r="B561" s="30" t="s">
        <v>386</v>
      </c>
      <c r="C561" s="31" t="s">
        <v>233</v>
      </c>
      <c r="D561" s="38" t="s">
        <v>13</v>
      </c>
      <c r="E561" s="31" t="s">
        <v>366</v>
      </c>
      <c r="F561" s="31" t="s">
        <v>402</v>
      </c>
      <c r="G561" s="32">
        <f t="shared" si="221"/>
        <v>100000</v>
      </c>
      <c r="H561" s="32">
        <f t="shared" si="221"/>
        <v>100000</v>
      </c>
      <c r="I561" s="153">
        <v>100000</v>
      </c>
      <c r="J561" s="154">
        <v>100000</v>
      </c>
      <c r="K561" s="146">
        <f t="shared" si="212"/>
        <v>0</v>
      </c>
      <c r="L561" s="146">
        <f t="shared" si="212"/>
        <v>0</v>
      </c>
    </row>
    <row r="562" spans="1:12" s="6" customFormat="1">
      <c r="A562" s="33" t="s">
        <v>405</v>
      </c>
      <c r="B562" s="30" t="s">
        <v>386</v>
      </c>
      <c r="C562" s="31" t="s">
        <v>233</v>
      </c>
      <c r="D562" s="38" t="s">
        <v>13</v>
      </c>
      <c r="E562" s="31" t="s">
        <v>366</v>
      </c>
      <c r="F562" s="31" t="s">
        <v>406</v>
      </c>
      <c r="G562" s="32">
        <v>100000</v>
      </c>
      <c r="H562" s="32">
        <v>100000</v>
      </c>
      <c r="I562" s="153">
        <v>100000</v>
      </c>
      <c r="J562" s="154">
        <v>100000</v>
      </c>
      <c r="K562" s="146">
        <f t="shared" si="212"/>
        <v>0</v>
      </c>
      <c r="L562" s="146">
        <f t="shared" si="212"/>
        <v>0</v>
      </c>
    </row>
    <row r="563" spans="1:12" s="6" customFormat="1" ht="63.75">
      <c r="A563" s="29" t="s">
        <v>417</v>
      </c>
      <c r="B563" s="30" t="s">
        <v>386</v>
      </c>
      <c r="C563" s="38" t="s">
        <v>233</v>
      </c>
      <c r="D563" s="38" t="s">
        <v>13</v>
      </c>
      <c r="E563" s="31" t="s">
        <v>418</v>
      </c>
      <c r="F563" s="31" t="s">
        <v>9</v>
      </c>
      <c r="G563" s="32">
        <f t="shared" ref="G563:H565" si="222">G564</f>
        <v>380800</v>
      </c>
      <c r="H563" s="32">
        <f t="shared" si="222"/>
        <v>380800</v>
      </c>
      <c r="I563" s="153">
        <v>380800</v>
      </c>
      <c r="J563" s="154">
        <v>380800</v>
      </c>
      <c r="K563" s="146">
        <f t="shared" si="212"/>
        <v>0</v>
      </c>
      <c r="L563" s="146">
        <f t="shared" si="212"/>
        <v>0</v>
      </c>
    </row>
    <row r="564" spans="1:12" s="6" customFormat="1" ht="25.5">
      <c r="A564" s="29" t="s">
        <v>419</v>
      </c>
      <c r="B564" s="30" t="s">
        <v>386</v>
      </c>
      <c r="C564" s="38" t="s">
        <v>233</v>
      </c>
      <c r="D564" s="38" t="s">
        <v>13</v>
      </c>
      <c r="E564" s="31" t="s">
        <v>420</v>
      </c>
      <c r="F564" s="31" t="s">
        <v>9</v>
      </c>
      <c r="G564" s="32">
        <f t="shared" si="222"/>
        <v>380800</v>
      </c>
      <c r="H564" s="32">
        <f t="shared" si="222"/>
        <v>380800</v>
      </c>
      <c r="I564" s="153">
        <v>380800</v>
      </c>
      <c r="J564" s="154">
        <v>380800</v>
      </c>
      <c r="K564" s="146">
        <f t="shared" si="212"/>
        <v>0</v>
      </c>
      <c r="L564" s="146">
        <f t="shared" si="212"/>
        <v>0</v>
      </c>
    </row>
    <row r="565" spans="1:12" s="6" customFormat="1" ht="25.5">
      <c r="A565" s="29" t="s">
        <v>421</v>
      </c>
      <c r="B565" s="30" t="s">
        <v>386</v>
      </c>
      <c r="C565" s="38" t="s">
        <v>233</v>
      </c>
      <c r="D565" s="38" t="s">
        <v>13</v>
      </c>
      <c r="E565" s="31" t="s">
        <v>422</v>
      </c>
      <c r="F565" s="31" t="s">
        <v>9</v>
      </c>
      <c r="G565" s="32">
        <f t="shared" si="222"/>
        <v>380800</v>
      </c>
      <c r="H565" s="32">
        <f t="shared" si="222"/>
        <v>380800</v>
      </c>
      <c r="I565" s="153">
        <v>380800</v>
      </c>
      <c r="J565" s="154">
        <v>380800</v>
      </c>
      <c r="K565" s="146">
        <f t="shared" si="212"/>
        <v>0</v>
      </c>
      <c r="L565" s="146">
        <f t="shared" si="212"/>
        <v>0</v>
      </c>
    </row>
    <row r="566" spans="1:12" s="6" customFormat="1" ht="38.25">
      <c r="A566" s="29" t="s">
        <v>423</v>
      </c>
      <c r="B566" s="30" t="s">
        <v>386</v>
      </c>
      <c r="C566" s="38" t="s">
        <v>233</v>
      </c>
      <c r="D566" s="38" t="s">
        <v>13</v>
      </c>
      <c r="E566" s="31" t="s">
        <v>424</v>
      </c>
      <c r="F566" s="31" t="s">
        <v>9</v>
      </c>
      <c r="G566" s="32">
        <f t="shared" ref="G566:H566" si="223">G567+G569</f>
        <v>380800</v>
      </c>
      <c r="H566" s="32">
        <f t="shared" si="223"/>
        <v>380800</v>
      </c>
      <c r="I566" s="153">
        <v>380800</v>
      </c>
      <c r="J566" s="154">
        <v>380800</v>
      </c>
      <c r="K566" s="146">
        <f t="shared" si="212"/>
        <v>0</v>
      </c>
      <c r="L566" s="146">
        <f t="shared" si="212"/>
        <v>0</v>
      </c>
    </row>
    <row r="567" spans="1:12" s="6" customFormat="1">
      <c r="A567" s="36" t="s">
        <v>395</v>
      </c>
      <c r="B567" s="30" t="s">
        <v>386</v>
      </c>
      <c r="C567" s="38" t="s">
        <v>233</v>
      </c>
      <c r="D567" s="38" t="s">
        <v>13</v>
      </c>
      <c r="E567" s="31" t="s">
        <v>424</v>
      </c>
      <c r="F567" s="31" t="s">
        <v>396</v>
      </c>
      <c r="G567" s="32">
        <f t="shared" ref="G567:H567" si="224">G568</f>
        <v>339700</v>
      </c>
      <c r="H567" s="32">
        <f t="shared" si="224"/>
        <v>339700</v>
      </c>
      <c r="I567" s="153">
        <v>339700</v>
      </c>
      <c r="J567" s="154">
        <v>339700</v>
      </c>
      <c r="K567" s="146">
        <f t="shared" si="212"/>
        <v>0</v>
      </c>
      <c r="L567" s="146">
        <f t="shared" si="212"/>
        <v>0</v>
      </c>
    </row>
    <row r="568" spans="1:12" s="6" customFormat="1">
      <c r="A568" s="33" t="s">
        <v>399</v>
      </c>
      <c r="B568" s="30" t="s">
        <v>386</v>
      </c>
      <c r="C568" s="38" t="s">
        <v>233</v>
      </c>
      <c r="D568" s="38" t="s">
        <v>13</v>
      </c>
      <c r="E568" s="31" t="s">
        <v>424</v>
      </c>
      <c r="F568" s="31" t="s">
        <v>400</v>
      </c>
      <c r="G568" s="32">
        <v>339700</v>
      </c>
      <c r="H568" s="32">
        <v>339700</v>
      </c>
      <c r="I568" s="153">
        <v>339700</v>
      </c>
      <c r="J568" s="154">
        <v>339700</v>
      </c>
      <c r="K568" s="146">
        <f t="shared" si="212"/>
        <v>0</v>
      </c>
      <c r="L568" s="146">
        <f t="shared" si="212"/>
        <v>0</v>
      </c>
    </row>
    <row r="569" spans="1:12" s="6" customFormat="1">
      <c r="A569" s="29" t="s">
        <v>401</v>
      </c>
      <c r="B569" s="30" t="s">
        <v>386</v>
      </c>
      <c r="C569" s="38" t="s">
        <v>233</v>
      </c>
      <c r="D569" s="38" t="s">
        <v>13</v>
      </c>
      <c r="E569" s="31" t="s">
        <v>424</v>
      </c>
      <c r="F569" s="31" t="s">
        <v>402</v>
      </c>
      <c r="G569" s="32">
        <f t="shared" ref="G569:H569" si="225">G570</f>
        <v>41100</v>
      </c>
      <c r="H569" s="32">
        <f t="shared" si="225"/>
        <v>41100</v>
      </c>
      <c r="I569" s="153">
        <v>41100</v>
      </c>
      <c r="J569" s="154">
        <v>41100</v>
      </c>
      <c r="K569" s="146">
        <f t="shared" si="212"/>
        <v>0</v>
      </c>
      <c r="L569" s="146">
        <f t="shared" si="212"/>
        <v>0</v>
      </c>
    </row>
    <row r="570" spans="1:12" s="6" customFormat="1">
      <c r="A570" s="33" t="s">
        <v>405</v>
      </c>
      <c r="B570" s="30" t="s">
        <v>386</v>
      </c>
      <c r="C570" s="38" t="s">
        <v>233</v>
      </c>
      <c r="D570" s="38" t="s">
        <v>13</v>
      </c>
      <c r="E570" s="31" t="s">
        <v>424</v>
      </c>
      <c r="F570" s="31" t="s">
        <v>406</v>
      </c>
      <c r="G570" s="32">
        <v>41100</v>
      </c>
      <c r="H570" s="32">
        <v>41100</v>
      </c>
      <c r="I570" s="153">
        <v>41100</v>
      </c>
      <c r="J570" s="154">
        <v>41100</v>
      </c>
      <c r="K570" s="146">
        <f t="shared" si="212"/>
        <v>0</v>
      </c>
      <c r="L570" s="146">
        <f t="shared" si="212"/>
        <v>0</v>
      </c>
    </row>
    <row r="571" spans="1:12" s="6" customFormat="1">
      <c r="A571" s="25" t="s">
        <v>451</v>
      </c>
      <c r="B571" s="26" t="s">
        <v>386</v>
      </c>
      <c r="C571" s="27" t="s">
        <v>233</v>
      </c>
      <c r="D571" s="27" t="s">
        <v>233</v>
      </c>
      <c r="E571" s="27" t="s">
        <v>8</v>
      </c>
      <c r="F571" s="27" t="s">
        <v>9</v>
      </c>
      <c r="G571" s="28">
        <f t="shared" ref="G571:H571" si="226">G572+G583</f>
        <v>39497890</v>
      </c>
      <c r="H571" s="28">
        <f t="shared" si="226"/>
        <v>39510690</v>
      </c>
      <c r="I571" s="151">
        <v>39497890</v>
      </c>
      <c r="J571" s="152">
        <v>39510690</v>
      </c>
      <c r="K571" s="146">
        <f t="shared" si="212"/>
        <v>0</v>
      </c>
      <c r="L571" s="146">
        <f t="shared" si="212"/>
        <v>0</v>
      </c>
    </row>
    <row r="572" spans="1:12" s="6" customFormat="1" ht="25.5">
      <c r="A572" s="29" t="s">
        <v>388</v>
      </c>
      <c r="B572" s="30" t="s">
        <v>386</v>
      </c>
      <c r="C572" s="31" t="s">
        <v>233</v>
      </c>
      <c r="D572" s="31" t="s">
        <v>233</v>
      </c>
      <c r="E572" s="31" t="s">
        <v>389</v>
      </c>
      <c r="F572" s="31" t="s">
        <v>9</v>
      </c>
      <c r="G572" s="32">
        <f t="shared" ref="G572:H573" si="227">G573</f>
        <v>39452690</v>
      </c>
      <c r="H572" s="32">
        <f t="shared" si="227"/>
        <v>39465490</v>
      </c>
      <c r="I572" s="153">
        <v>39452690</v>
      </c>
      <c r="J572" s="154">
        <v>39465490</v>
      </c>
      <c r="K572" s="146">
        <f t="shared" si="212"/>
        <v>0</v>
      </c>
      <c r="L572" s="146">
        <f t="shared" si="212"/>
        <v>0</v>
      </c>
    </row>
    <row r="573" spans="1:12" s="6" customFormat="1" ht="25.5">
      <c r="A573" s="29" t="s">
        <v>390</v>
      </c>
      <c r="B573" s="30" t="s">
        <v>386</v>
      </c>
      <c r="C573" s="31" t="s">
        <v>233</v>
      </c>
      <c r="D573" s="31" t="s">
        <v>233</v>
      </c>
      <c r="E573" s="31" t="s">
        <v>391</v>
      </c>
      <c r="F573" s="31" t="s">
        <v>9</v>
      </c>
      <c r="G573" s="32">
        <f t="shared" si="227"/>
        <v>39452690</v>
      </c>
      <c r="H573" s="32">
        <f t="shared" si="227"/>
        <v>39465490</v>
      </c>
      <c r="I573" s="153">
        <v>39452690</v>
      </c>
      <c r="J573" s="154">
        <v>39465490</v>
      </c>
      <c r="K573" s="146">
        <f t="shared" si="212"/>
        <v>0</v>
      </c>
      <c r="L573" s="146">
        <f t="shared" si="212"/>
        <v>0</v>
      </c>
    </row>
    <row r="574" spans="1:12" s="6" customFormat="1" ht="25.5">
      <c r="A574" s="29" t="s">
        <v>452</v>
      </c>
      <c r="B574" s="30" t="s">
        <v>386</v>
      </c>
      <c r="C574" s="31" t="s">
        <v>233</v>
      </c>
      <c r="D574" s="31" t="s">
        <v>233</v>
      </c>
      <c r="E574" s="31" t="s">
        <v>453</v>
      </c>
      <c r="F574" s="31" t="s">
        <v>9</v>
      </c>
      <c r="G574" s="32">
        <f t="shared" ref="G574:H574" si="228">G575+G578</f>
        <v>39452690</v>
      </c>
      <c r="H574" s="32">
        <f t="shared" si="228"/>
        <v>39465490</v>
      </c>
      <c r="I574" s="153">
        <v>39452690</v>
      </c>
      <c r="J574" s="154">
        <v>39465490</v>
      </c>
      <c r="K574" s="146">
        <f t="shared" si="212"/>
        <v>0</v>
      </c>
      <c r="L574" s="146">
        <f t="shared" si="212"/>
        <v>0</v>
      </c>
    </row>
    <row r="575" spans="1:12" s="6" customFormat="1" ht="25.5">
      <c r="A575" s="29" t="s">
        <v>136</v>
      </c>
      <c r="B575" s="30" t="s">
        <v>386</v>
      </c>
      <c r="C575" s="31" t="s">
        <v>233</v>
      </c>
      <c r="D575" s="31" t="s">
        <v>233</v>
      </c>
      <c r="E575" s="31" t="s">
        <v>454</v>
      </c>
      <c r="F575" s="31" t="s">
        <v>9</v>
      </c>
      <c r="G575" s="32">
        <f t="shared" ref="G575:H576" si="229">G576</f>
        <v>9744000</v>
      </c>
      <c r="H575" s="32">
        <f t="shared" si="229"/>
        <v>9756800</v>
      </c>
      <c r="I575" s="153">
        <v>9744000</v>
      </c>
      <c r="J575" s="154">
        <v>9756800</v>
      </c>
      <c r="K575" s="146">
        <f t="shared" si="212"/>
        <v>0</v>
      </c>
      <c r="L575" s="146">
        <f t="shared" si="212"/>
        <v>0</v>
      </c>
    </row>
    <row r="576" spans="1:12" s="6" customFormat="1">
      <c r="A576" s="29" t="s">
        <v>401</v>
      </c>
      <c r="B576" s="30" t="s">
        <v>386</v>
      </c>
      <c r="C576" s="31" t="s">
        <v>233</v>
      </c>
      <c r="D576" s="31" t="s">
        <v>233</v>
      </c>
      <c r="E576" s="31" t="s">
        <v>454</v>
      </c>
      <c r="F576" s="31" t="s">
        <v>402</v>
      </c>
      <c r="G576" s="32">
        <f t="shared" si="229"/>
        <v>9744000</v>
      </c>
      <c r="H576" s="32">
        <f t="shared" si="229"/>
        <v>9756800</v>
      </c>
      <c r="I576" s="153">
        <v>9744000</v>
      </c>
      <c r="J576" s="154">
        <v>9756800</v>
      </c>
      <c r="K576" s="146">
        <f t="shared" si="212"/>
        <v>0</v>
      </c>
      <c r="L576" s="146">
        <f t="shared" si="212"/>
        <v>0</v>
      </c>
    </row>
    <row r="577" spans="1:12" s="6" customFormat="1" ht="38.25">
      <c r="A577" s="33" t="s">
        <v>403</v>
      </c>
      <c r="B577" s="30" t="s">
        <v>386</v>
      </c>
      <c r="C577" s="31" t="s">
        <v>233</v>
      </c>
      <c r="D577" s="31" t="s">
        <v>233</v>
      </c>
      <c r="E577" s="31" t="s">
        <v>454</v>
      </c>
      <c r="F577" s="31" t="s">
        <v>404</v>
      </c>
      <c r="G577" s="32">
        <v>9744000</v>
      </c>
      <c r="H577" s="32">
        <v>9756800</v>
      </c>
      <c r="I577" s="153">
        <v>9744000</v>
      </c>
      <c r="J577" s="154">
        <v>9756800</v>
      </c>
      <c r="K577" s="146">
        <f t="shared" si="212"/>
        <v>0</v>
      </c>
      <c r="L577" s="146">
        <f t="shared" si="212"/>
        <v>0</v>
      </c>
    </row>
    <row r="578" spans="1:12" s="6" customFormat="1">
      <c r="A578" s="29" t="s">
        <v>455</v>
      </c>
      <c r="B578" s="30" t="s">
        <v>386</v>
      </c>
      <c r="C578" s="31" t="s">
        <v>233</v>
      </c>
      <c r="D578" s="31" t="s">
        <v>233</v>
      </c>
      <c r="E578" s="31" t="s">
        <v>456</v>
      </c>
      <c r="F578" s="31" t="s">
        <v>9</v>
      </c>
      <c r="G578" s="32">
        <f t="shared" ref="G578:H578" si="230">G579+G581</f>
        <v>29708690</v>
      </c>
      <c r="H578" s="32">
        <f t="shared" si="230"/>
        <v>29708690</v>
      </c>
      <c r="I578" s="153">
        <v>29708690</v>
      </c>
      <c r="J578" s="154">
        <v>29708690</v>
      </c>
      <c r="K578" s="146">
        <f t="shared" si="212"/>
        <v>0</v>
      </c>
      <c r="L578" s="146">
        <f t="shared" si="212"/>
        <v>0</v>
      </c>
    </row>
    <row r="579" spans="1:12" s="6" customFormat="1">
      <c r="A579" s="29" t="s">
        <v>395</v>
      </c>
      <c r="B579" s="30" t="s">
        <v>386</v>
      </c>
      <c r="C579" s="31" t="s">
        <v>233</v>
      </c>
      <c r="D579" s="31" t="s">
        <v>233</v>
      </c>
      <c r="E579" s="31" t="s">
        <v>456</v>
      </c>
      <c r="F579" s="31" t="s">
        <v>396</v>
      </c>
      <c r="G579" s="32">
        <f t="shared" ref="G579:H579" si="231">G580</f>
        <v>25940233</v>
      </c>
      <c r="H579" s="32">
        <f t="shared" si="231"/>
        <v>25940233</v>
      </c>
      <c r="I579" s="153">
        <v>25940233</v>
      </c>
      <c r="J579" s="154">
        <v>25940233</v>
      </c>
      <c r="K579" s="146">
        <f t="shared" si="212"/>
        <v>0</v>
      </c>
      <c r="L579" s="146">
        <f t="shared" si="212"/>
        <v>0</v>
      </c>
    </row>
    <row r="580" spans="1:12" s="6" customFormat="1">
      <c r="A580" s="33" t="s">
        <v>399</v>
      </c>
      <c r="B580" s="30" t="s">
        <v>386</v>
      </c>
      <c r="C580" s="31" t="s">
        <v>233</v>
      </c>
      <c r="D580" s="31" t="s">
        <v>233</v>
      </c>
      <c r="E580" s="31" t="s">
        <v>456</v>
      </c>
      <c r="F580" s="31" t="s">
        <v>400</v>
      </c>
      <c r="G580" s="32">
        <v>25940233</v>
      </c>
      <c r="H580" s="32">
        <v>25940233</v>
      </c>
      <c r="I580" s="153">
        <v>25940233</v>
      </c>
      <c r="J580" s="154">
        <v>25940233</v>
      </c>
      <c r="K580" s="146">
        <f t="shared" si="212"/>
        <v>0</v>
      </c>
      <c r="L580" s="146">
        <f t="shared" si="212"/>
        <v>0</v>
      </c>
    </row>
    <row r="581" spans="1:12" s="6" customFormat="1">
      <c r="A581" s="29" t="s">
        <v>401</v>
      </c>
      <c r="B581" s="30" t="s">
        <v>386</v>
      </c>
      <c r="C581" s="31" t="s">
        <v>233</v>
      </c>
      <c r="D581" s="31" t="s">
        <v>233</v>
      </c>
      <c r="E581" s="31" t="s">
        <v>456</v>
      </c>
      <c r="F581" s="31" t="s">
        <v>402</v>
      </c>
      <c r="G581" s="32">
        <f t="shared" ref="G581:H581" si="232">G582</f>
        <v>3768457</v>
      </c>
      <c r="H581" s="32">
        <f t="shared" si="232"/>
        <v>3768457</v>
      </c>
      <c r="I581" s="153">
        <v>3768457</v>
      </c>
      <c r="J581" s="154">
        <v>3768457</v>
      </c>
      <c r="K581" s="146">
        <f t="shared" si="212"/>
        <v>0</v>
      </c>
      <c r="L581" s="146">
        <f t="shared" si="212"/>
        <v>0</v>
      </c>
    </row>
    <row r="582" spans="1:12" s="6" customFormat="1">
      <c r="A582" s="33" t="s">
        <v>405</v>
      </c>
      <c r="B582" s="30" t="s">
        <v>386</v>
      </c>
      <c r="C582" s="31" t="s">
        <v>233</v>
      </c>
      <c r="D582" s="31" t="s">
        <v>233</v>
      </c>
      <c r="E582" s="31" t="s">
        <v>456</v>
      </c>
      <c r="F582" s="31" t="s">
        <v>406</v>
      </c>
      <c r="G582" s="32">
        <v>3768457</v>
      </c>
      <c r="H582" s="32">
        <v>3768457</v>
      </c>
      <c r="I582" s="153">
        <v>3768457</v>
      </c>
      <c r="J582" s="154">
        <v>3768457</v>
      </c>
      <c r="K582" s="146">
        <f t="shared" si="212"/>
        <v>0</v>
      </c>
      <c r="L582" s="146">
        <f t="shared" si="212"/>
        <v>0</v>
      </c>
    </row>
    <row r="583" spans="1:12" s="6" customFormat="1" ht="63.75">
      <c r="A583" s="29" t="s">
        <v>417</v>
      </c>
      <c r="B583" s="30" t="s">
        <v>386</v>
      </c>
      <c r="C583" s="31" t="s">
        <v>233</v>
      </c>
      <c r="D583" s="31" t="s">
        <v>233</v>
      </c>
      <c r="E583" s="31" t="s">
        <v>418</v>
      </c>
      <c r="F583" s="31" t="s">
        <v>9</v>
      </c>
      <c r="G583" s="32">
        <f t="shared" ref="G583:H587" si="233">G584</f>
        <v>45200</v>
      </c>
      <c r="H583" s="32">
        <f t="shared" si="233"/>
        <v>45200</v>
      </c>
      <c r="I583" s="153">
        <v>45200</v>
      </c>
      <c r="J583" s="154">
        <v>45200</v>
      </c>
      <c r="K583" s="146">
        <f t="shared" si="212"/>
        <v>0</v>
      </c>
      <c r="L583" s="146">
        <f t="shared" si="212"/>
        <v>0</v>
      </c>
    </row>
    <row r="584" spans="1:12" s="6" customFormat="1" ht="25.5">
      <c r="A584" s="29" t="s">
        <v>419</v>
      </c>
      <c r="B584" s="30" t="s">
        <v>386</v>
      </c>
      <c r="C584" s="31" t="s">
        <v>233</v>
      </c>
      <c r="D584" s="31" t="s">
        <v>233</v>
      </c>
      <c r="E584" s="31" t="s">
        <v>420</v>
      </c>
      <c r="F584" s="31" t="s">
        <v>9</v>
      </c>
      <c r="G584" s="32">
        <f t="shared" si="233"/>
        <v>45200</v>
      </c>
      <c r="H584" s="32">
        <f t="shared" si="233"/>
        <v>45200</v>
      </c>
      <c r="I584" s="153">
        <v>45200</v>
      </c>
      <c r="J584" s="154">
        <v>45200</v>
      </c>
      <c r="K584" s="146">
        <f t="shared" si="212"/>
        <v>0</v>
      </c>
      <c r="L584" s="146">
        <f t="shared" si="212"/>
        <v>0</v>
      </c>
    </row>
    <row r="585" spans="1:12" s="6" customFormat="1" ht="25.5">
      <c r="A585" s="29" t="s">
        <v>421</v>
      </c>
      <c r="B585" s="30" t="s">
        <v>386</v>
      </c>
      <c r="C585" s="31" t="s">
        <v>233</v>
      </c>
      <c r="D585" s="31" t="s">
        <v>233</v>
      </c>
      <c r="E585" s="31" t="s">
        <v>422</v>
      </c>
      <c r="F585" s="31" t="s">
        <v>9</v>
      </c>
      <c r="G585" s="32">
        <f t="shared" si="233"/>
        <v>45200</v>
      </c>
      <c r="H585" s="32">
        <f t="shared" si="233"/>
        <v>45200</v>
      </c>
      <c r="I585" s="153">
        <v>45200</v>
      </c>
      <c r="J585" s="154">
        <v>45200</v>
      </c>
      <c r="K585" s="146">
        <f t="shared" si="212"/>
        <v>0</v>
      </c>
      <c r="L585" s="146">
        <f t="shared" si="212"/>
        <v>0</v>
      </c>
    </row>
    <row r="586" spans="1:12" s="6" customFormat="1" ht="38.25">
      <c r="A586" s="29" t="s">
        <v>423</v>
      </c>
      <c r="B586" s="30" t="s">
        <v>386</v>
      </c>
      <c r="C586" s="31" t="s">
        <v>233</v>
      </c>
      <c r="D586" s="31" t="s">
        <v>233</v>
      </c>
      <c r="E586" s="31" t="s">
        <v>424</v>
      </c>
      <c r="F586" s="31" t="s">
        <v>9</v>
      </c>
      <c r="G586" s="32">
        <f t="shared" si="233"/>
        <v>45200</v>
      </c>
      <c r="H586" s="32">
        <f t="shared" si="233"/>
        <v>45200</v>
      </c>
      <c r="I586" s="153">
        <v>45200</v>
      </c>
      <c r="J586" s="154">
        <v>45200</v>
      </c>
      <c r="K586" s="146">
        <f t="shared" si="212"/>
        <v>0</v>
      </c>
      <c r="L586" s="146">
        <f t="shared" si="212"/>
        <v>0</v>
      </c>
    </row>
    <row r="587" spans="1:12" s="6" customFormat="1">
      <c r="A587" s="29" t="s">
        <v>401</v>
      </c>
      <c r="B587" s="30" t="s">
        <v>386</v>
      </c>
      <c r="C587" s="31" t="s">
        <v>233</v>
      </c>
      <c r="D587" s="31" t="s">
        <v>233</v>
      </c>
      <c r="E587" s="31" t="s">
        <v>424</v>
      </c>
      <c r="F587" s="31" t="s">
        <v>402</v>
      </c>
      <c r="G587" s="32">
        <f t="shared" si="233"/>
        <v>45200</v>
      </c>
      <c r="H587" s="32">
        <f t="shared" si="233"/>
        <v>45200</v>
      </c>
      <c r="I587" s="153">
        <v>45200</v>
      </c>
      <c r="J587" s="154">
        <v>45200</v>
      </c>
      <c r="K587" s="146">
        <f t="shared" si="212"/>
        <v>0</v>
      </c>
      <c r="L587" s="146">
        <f t="shared" si="212"/>
        <v>0</v>
      </c>
    </row>
    <row r="588" spans="1:12" s="6" customFormat="1">
      <c r="A588" s="33" t="s">
        <v>405</v>
      </c>
      <c r="B588" s="30" t="s">
        <v>386</v>
      </c>
      <c r="C588" s="31" t="s">
        <v>233</v>
      </c>
      <c r="D588" s="31" t="s">
        <v>233</v>
      </c>
      <c r="E588" s="31" t="s">
        <v>424</v>
      </c>
      <c r="F588" s="31" t="s">
        <v>406</v>
      </c>
      <c r="G588" s="32">
        <v>45200</v>
      </c>
      <c r="H588" s="32">
        <v>45200</v>
      </c>
      <c r="I588" s="153">
        <v>45200</v>
      </c>
      <c r="J588" s="154">
        <v>45200</v>
      </c>
      <c r="K588" s="146">
        <f t="shared" si="212"/>
        <v>0</v>
      </c>
      <c r="L588" s="146">
        <f t="shared" si="212"/>
        <v>0</v>
      </c>
    </row>
    <row r="589" spans="1:12" s="6" customFormat="1">
      <c r="A589" s="25" t="s">
        <v>457</v>
      </c>
      <c r="B589" s="26" t="s">
        <v>386</v>
      </c>
      <c r="C589" s="27" t="s">
        <v>233</v>
      </c>
      <c r="D589" s="27" t="s">
        <v>458</v>
      </c>
      <c r="E589" s="27" t="s">
        <v>8</v>
      </c>
      <c r="F589" s="27" t="s">
        <v>9</v>
      </c>
      <c r="G589" s="28">
        <f t="shared" ref="G589:H589" si="234">G590+G604+G610</f>
        <v>46608380</v>
      </c>
      <c r="H589" s="28">
        <f t="shared" si="234"/>
        <v>46619770</v>
      </c>
      <c r="I589" s="151">
        <v>46608380</v>
      </c>
      <c r="J589" s="152">
        <v>46619770</v>
      </c>
      <c r="K589" s="146">
        <f t="shared" si="212"/>
        <v>0</v>
      </c>
      <c r="L589" s="146">
        <f t="shared" si="212"/>
        <v>0</v>
      </c>
    </row>
    <row r="590" spans="1:12" s="6" customFormat="1" ht="25.5">
      <c r="A590" s="29" t="s">
        <v>388</v>
      </c>
      <c r="B590" s="30" t="s">
        <v>386</v>
      </c>
      <c r="C590" s="31" t="s">
        <v>233</v>
      </c>
      <c r="D590" s="31" t="s">
        <v>458</v>
      </c>
      <c r="E590" s="31" t="s">
        <v>389</v>
      </c>
      <c r="F590" s="31" t="s">
        <v>9</v>
      </c>
      <c r="G590" s="32">
        <f t="shared" ref="G590:H590" si="235">G591</f>
        <v>12505870</v>
      </c>
      <c r="H590" s="32">
        <f t="shared" si="235"/>
        <v>12508030</v>
      </c>
      <c r="I590" s="153">
        <v>12505870</v>
      </c>
      <c r="J590" s="154">
        <v>12508030</v>
      </c>
      <c r="K590" s="146">
        <f t="shared" si="212"/>
        <v>0</v>
      </c>
      <c r="L590" s="146">
        <f t="shared" si="212"/>
        <v>0</v>
      </c>
    </row>
    <row r="591" spans="1:12" s="6" customFormat="1" ht="25.5">
      <c r="A591" s="29" t="s">
        <v>390</v>
      </c>
      <c r="B591" s="30" t="s">
        <v>386</v>
      </c>
      <c r="C591" s="31" t="s">
        <v>233</v>
      </c>
      <c r="D591" s="31" t="s">
        <v>458</v>
      </c>
      <c r="E591" s="31" t="s">
        <v>391</v>
      </c>
      <c r="F591" s="31" t="s">
        <v>9</v>
      </c>
      <c r="G591" s="32">
        <f t="shared" ref="G591:H591" si="236">G592+G600</f>
        <v>12505870</v>
      </c>
      <c r="H591" s="32">
        <f t="shared" si="236"/>
        <v>12508030</v>
      </c>
      <c r="I591" s="153">
        <v>12505870</v>
      </c>
      <c r="J591" s="154">
        <v>12508030</v>
      </c>
      <c r="K591" s="146">
        <f t="shared" si="212"/>
        <v>0</v>
      </c>
      <c r="L591" s="146">
        <f t="shared" si="212"/>
        <v>0</v>
      </c>
    </row>
    <row r="592" spans="1:12" s="6" customFormat="1" ht="38.25">
      <c r="A592" s="29" t="s">
        <v>459</v>
      </c>
      <c r="B592" s="30" t="s">
        <v>386</v>
      </c>
      <c r="C592" s="31" t="s">
        <v>233</v>
      </c>
      <c r="D592" s="31" t="s">
        <v>458</v>
      </c>
      <c r="E592" s="31" t="s">
        <v>460</v>
      </c>
      <c r="F592" s="31" t="s">
        <v>9</v>
      </c>
      <c r="G592" s="32">
        <f t="shared" ref="G592:H592" si="237">G593</f>
        <v>5078790</v>
      </c>
      <c r="H592" s="32">
        <f t="shared" si="237"/>
        <v>5078790</v>
      </c>
      <c r="I592" s="153">
        <v>5078790</v>
      </c>
      <c r="J592" s="154">
        <v>5078790</v>
      </c>
      <c r="K592" s="146">
        <f t="shared" si="212"/>
        <v>0</v>
      </c>
      <c r="L592" s="146">
        <f t="shared" si="212"/>
        <v>0</v>
      </c>
    </row>
    <row r="593" spans="1:12" s="6" customFormat="1">
      <c r="A593" s="29" t="s">
        <v>461</v>
      </c>
      <c r="B593" s="30" t="s">
        <v>386</v>
      </c>
      <c r="C593" s="31" t="s">
        <v>233</v>
      </c>
      <c r="D593" s="31" t="s">
        <v>458</v>
      </c>
      <c r="E593" s="31" t="s">
        <v>462</v>
      </c>
      <c r="F593" s="31" t="s">
        <v>9</v>
      </c>
      <c r="G593" s="32">
        <f t="shared" ref="G593:H593" si="238">G594+G596+G598</f>
        <v>5078790</v>
      </c>
      <c r="H593" s="32">
        <f t="shared" si="238"/>
        <v>5078790</v>
      </c>
      <c r="I593" s="153">
        <v>5078790</v>
      </c>
      <c r="J593" s="154">
        <v>5078790</v>
      </c>
      <c r="K593" s="146">
        <f t="shared" si="212"/>
        <v>0</v>
      </c>
      <c r="L593" s="146">
        <f t="shared" si="212"/>
        <v>0</v>
      </c>
    </row>
    <row r="594" spans="1:12" s="6" customFormat="1" ht="25.5">
      <c r="A594" s="29" t="s">
        <v>28</v>
      </c>
      <c r="B594" s="30" t="s">
        <v>386</v>
      </c>
      <c r="C594" s="31" t="s">
        <v>233</v>
      </c>
      <c r="D594" s="31" t="s">
        <v>458</v>
      </c>
      <c r="E594" s="31" t="s">
        <v>462</v>
      </c>
      <c r="F594" s="31" t="s">
        <v>29</v>
      </c>
      <c r="G594" s="32">
        <f t="shared" ref="G594:H594" si="239">G595</f>
        <v>200000</v>
      </c>
      <c r="H594" s="32">
        <f t="shared" si="239"/>
        <v>200000</v>
      </c>
      <c r="I594" s="153">
        <v>200000</v>
      </c>
      <c r="J594" s="154">
        <v>200000</v>
      </c>
      <c r="K594" s="146">
        <f t="shared" si="212"/>
        <v>0</v>
      </c>
      <c r="L594" s="146">
        <f t="shared" si="212"/>
        <v>0</v>
      </c>
    </row>
    <row r="595" spans="1:12" s="6" customFormat="1">
      <c r="A595" s="33" t="s">
        <v>30</v>
      </c>
      <c r="B595" s="30" t="s">
        <v>386</v>
      </c>
      <c r="C595" s="31" t="s">
        <v>233</v>
      </c>
      <c r="D595" s="31" t="s">
        <v>458</v>
      </c>
      <c r="E595" s="31" t="s">
        <v>462</v>
      </c>
      <c r="F595" s="31" t="s">
        <v>31</v>
      </c>
      <c r="G595" s="32">
        <v>200000</v>
      </c>
      <c r="H595" s="32">
        <v>200000</v>
      </c>
      <c r="I595" s="153">
        <v>200000</v>
      </c>
      <c r="J595" s="154">
        <v>200000</v>
      </c>
      <c r="K595" s="146">
        <f t="shared" si="212"/>
        <v>0</v>
      </c>
      <c r="L595" s="146">
        <f t="shared" si="212"/>
        <v>0</v>
      </c>
    </row>
    <row r="596" spans="1:12" s="6" customFormat="1">
      <c r="A596" s="29" t="s">
        <v>395</v>
      </c>
      <c r="B596" s="30" t="s">
        <v>386</v>
      </c>
      <c r="C596" s="31" t="s">
        <v>233</v>
      </c>
      <c r="D596" s="31" t="s">
        <v>458</v>
      </c>
      <c r="E596" s="31" t="s">
        <v>462</v>
      </c>
      <c r="F596" s="31" t="s">
        <v>396</v>
      </c>
      <c r="G596" s="32">
        <f t="shared" ref="G596:H596" si="240">G597</f>
        <v>4533500</v>
      </c>
      <c r="H596" s="32">
        <f t="shared" si="240"/>
        <v>4533500</v>
      </c>
      <c r="I596" s="153">
        <v>4533500</v>
      </c>
      <c r="J596" s="154">
        <v>4533500</v>
      </c>
      <c r="K596" s="146">
        <f t="shared" si="212"/>
        <v>0</v>
      </c>
      <c r="L596" s="146">
        <f t="shared" si="212"/>
        <v>0</v>
      </c>
    </row>
    <row r="597" spans="1:12" s="6" customFormat="1">
      <c r="A597" s="33" t="s">
        <v>399</v>
      </c>
      <c r="B597" s="30" t="s">
        <v>386</v>
      </c>
      <c r="C597" s="31" t="s">
        <v>233</v>
      </c>
      <c r="D597" s="31" t="s">
        <v>458</v>
      </c>
      <c r="E597" s="31" t="s">
        <v>462</v>
      </c>
      <c r="F597" s="31" t="s">
        <v>400</v>
      </c>
      <c r="G597" s="32">
        <v>4533500</v>
      </c>
      <c r="H597" s="32">
        <v>4533500</v>
      </c>
      <c r="I597" s="153">
        <v>4533500</v>
      </c>
      <c r="J597" s="154">
        <v>4533500</v>
      </c>
      <c r="K597" s="146">
        <f t="shared" si="212"/>
        <v>0</v>
      </c>
      <c r="L597" s="146">
        <f t="shared" si="212"/>
        <v>0</v>
      </c>
    </row>
    <row r="598" spans="1:12" s="6" customFormat="1">
      <c r="A598" s="29" t="s">
        <v>401</v>
      </c>
      <c r="B598" s="30" t="s">
        <v>386</v>
      </c>
      <c r="C598" s="31" t="s">
        <v>233</v>
      </c>
      <c r="D598" s="31" t="s">
        <v>458</v>
      </c>
      <c r="E598" s="31" t="s">
        <v>462</v>
      </c>
      <c r="F598" s="31" t="s">
        <v>402</v>
      </c>
      <c r="G598" s="32">
        <f t="shared" ref="G598:H598" si="241">G599</f>
        <v>345290</v>
      </c>
      <c r="H598" s="32">
        <f t="shared" si="241"/>
        <v>345290</v>
      </c>
      <c r="I598" s="153">
        <v>345290</v>
      </c>
      <c r="J598" s="154">
        <v>345290</v>
      </c>
      <c r="K598" s="146">
        <f t="shared" si="212"/>
        <v>0</v>
      </c>
      <c r="L598" s="146">
        <f t="shared" si="212"/>
        <v>0</v>
      </c>
    </row>
    <row r="599" spans="1:12" s="6" customFormat="1">
      <c r="A599" s="33" t="s">
        <v>405</v>
      </c>
      <c r="B599" s="30" t="s">
        <v>386</v>
      </c>
      <c r="C599" s="31" t="s">
        <v>233</v>
      </c>
      <c r="D599" s="31" t="s">
        <v>458</v>
      </c>
      <c r="E599" s="31" t="s">
        <v>462</v>
      </c>
      <c r="F599" s="31" t="s">
        <v>406</v>
      </c>
      <c r="G599" s="32">
        <v>345290</v>
      </c>
      <c r="H599" s="32">
        <v>345290</v>
      </c>
      <c r="I599" s="153">
        <v>345290</v>
      </c>
      <c r="J599" s="154">
        <v>345290</v>
      </c>
      <c r="K599" s="146">
        <f t="shared" si="212"/>
        <v>0</v>
      </c>
      <c r="L599" s="146">
        <f t="shared" si="212"/>
        <v>0</v>
      </c>
    </row>
    <row r="600" spans="1:12" s="6" customFormat="1" ht="25.5">
      <c r="A600" s="36" t="s">
        <v>463</v>
      </c>
      <c r="B600" s="37" t="s">
        <v>386</v>
      </c>
      <c r="C600" s="38" t="s">
        <v>233</v>
      </c>
      <c r="D600" s="38" t="s">
        <v>458</v>
      </c>
      <c r="E600" s="38" t="s">
        <v>464</v>
      </c>
      <c r="F600" s="38" t="s">
        <v>9</v>
      </c>
      <c r="G600" s="39">
        <f t="shared" ref="G600:H600" si="242">G601</f>
        <v>7427080</v>
      </c>
      <c r="H600" s="39">
        <f t="shared" si="242"/>
        <v>7429240</v>
      </c>
      <c r="I600" s="159">
        <v>7427080</v>
      </c>
      <c r="J600" s="160">
        <v>7429240</v>
      </c>
      <c r="K600" s="146">
        <f t="shared" ref="K600:L663" si="243">G600-I600</f>
        <v>0</v>
      </c>
      <c r="L600" s="146">
        <f t="shared" si="243"/>
        <v>0</v>
      </c>
    </row>
    <row r="601" spans="1:12" s="6" customFormat="1" ht="25.5">
      <c r="A601" s="36" t="s">
        <v>136</v>
      </c>
      <c r="B601" s="37" t="s">
        <v>386</v>
      </c>
      <c r="C601" s="38" t="s">
        <v>233</v>
      </c>
      <c r="D601" s="38" t="s">
        <v>458</v>
      </c>
      <c r="E601" s="38" t="s">
        <v>465</v>
      </c>
      <c r="F601" s="38" t="s">
        <v>9</v>
      </c>
      <c r="G601" s="39">
        <f t="shared" ref="G601:H601" si="244">SUM(G602:G602)</f>
        <v>7427080</v>
      </c>
      <c r="H601" s="39">
        <f t="shared" si="244"/>
        <v>7429240</v>
      </c>
      <c r="I601" s="159">
        <v>7427080</v>
      </c>
      <c r="J601" s="160">
        <v>7429240</v>
      </c>
      <c r="K601" s="146">
        <f t="shared" si="243"/>
        <v>0</v>
      </c>
      <c r="L601" s="146">
        <f t="shared" si="243"/>
        <v>0</v>
      </c>
    </row>
    <row r="602" spans="1:12" s="6" customFormat="1">
      <c r="A602" s="36" t="s">
        <v>395</v>
      </c>
      <c r="B602" s="37" t="s">
        <v>386</v>
      </c>
      <c r="C602" s="38" t="s">
        <v>233</v>
      </c>
      <c r="D602" s="38" t="s">
        <v>458</v>
      </c>
      <c r="E602" s="38" t="s">
        <v>465</v>
      </c>
      <c r="F602" s="38" t="s">
        <v>396</v>
      </c>
      <c r="G602" s="32">
        <f t="shared" ref="G602:H602" si="245">G603</f>
        <v>7427080</v>
      </c>
      <c r="H602" s="32">
        <f t="shared" si="245"/>
        <v>7429240</v>
      </c>
      <c r="I602" s="153">
        <v>7427080</v>
      </c>
      <c r="J602" s="154">
        <v>7429240</v>
      </c>
      <c r="K602" s="146">
        <f t="shared" si="243"/>
        <v>0</v>
      </c>
      <c r="L602" s="146">
        <f t="shared" si="243"/>
        <v>0</v>
      </c>
    </row>
    <row r="603" spans="1:12" s="6" customFormat="1" ht="38.25">
      <c r="A603" s="29" t="s">
        <v>397</v>
      </c>
      <c r="B603" s="37" t="s">
        <v>386</v>
      </c>
      <c r="C603" s="38" t="s">
        <v>233</v>
      </c>
      <c r="D603" s="38" t="s">
        <v>458</v>
      </c>
      <c r="E603" s="38" t="s">
        <v>465</v>
      </c>
      <c r="F603" s="38" t="s">
        <v>398</v>
      </c>
      <c r="G603" s="32">
        <v>7427080</v>
      </c>
      <c r="H603" s="32">
        <v>7429240</v>
      </c>
      <c r="I603" s="153">
        <v>7427080</v>
      </c>
      <c r="J603" s="154">
        <v>7429240</v>
      </c>
      <c r="K603" s="146">
        <f t="shared" si="243"/>
        <v>0</v>
      </c>
      <c r="L603" s="146">
        <f t="shared" si="243"/>
        <v>0</v>
      </c>
    </row>
    <row r="604" spans="1:12" s="6" customFormat="1" ht="63.75">
      <c r="A604" s="29" t="s">
        <v>417</v>
      </c>
      <c r="B604" s="30" t="s">
        <v>386</v>
      </c>
      <c r="C604" s="31" t="s">
        <v>233</v>
      </c>
      <c r="D604" s="31" t="s">
        <v>458</v>
      </c>
      <c r="E604" s="31" t="s">
        <v>418</v>
      </c>
      <c r="F604" s="31" t="s">
        <v>9</v>
      </c>
      <c r="G604" s="32">
        <f t="shared" ref="G604:H608" si="246">G605</f>
        <v>14400</v>
      </c>
      <c r="H604" s="32">
        <f t="shared" si="246"/>
        <v>14400</v>
      </c>
      <c r="I604" s="153">
        <v>14400</v>
      </c>
      <c r="J604" s="154">
        <v>14400</v>
      </c>
      <c r="K604" s="146">
        <f t="shared" si="243"/>
        <v>0</v>
      </c>
      <c r="L604" s="146">
        <f t="shared" si="243"/>
        <v>0</v>
      </c>
    </row>
    <row r="605" spans="1:12" s="6" customFormat="1" ht="25.5">
      <c r="A605" s="29" t="s">
        <v>419</v>
      </c>
      <c r="B605" s="30" t="s">
        <v>386</v>
      </c>
      <c r="C605" s="31" t="s">
        <v>233</v>
      </c>
      <c r="D605" s="31" t="s">
        <v>458</v>
      </c>
      <c r="E605" s="31" t="s">
        <v>420</v>
      </c>
      <c r="F605" s="31" t="s">
        <v>9</v>
      </c>
      <c r="G605" s="32">
        <f t="shared" si="246"/>
        <v>14400</v>
      </c>
      <c r="H605" s="32">
        <f t="shared" si="246"/>
        <v>14400</v>
      </c>
      <c r="I605" s="153">
        <v>14400</v>
      </c>
      <c r="J605" s="154">
        <v>14400</v>
      </c>
      <c r="K605" s="146">
        <f t="shared" si="243"/>
        <v>0</v>
      </c>
      <c r="L605" s="146">
        <f t="shared" si="243"/>
        <v>0</v>
      </c>
    </row>
    <row r="606" spans="1:12" s="6" customFormat="1" ht="25.5">
      <c r="A606" s="29" t="s">
        <v>421</v>
      </c>
      <c r="B606" s="30" t="s">
        <v>386</v>
      </c>
      <c r="C606" s="31" t="s">
        <v>233</v>
      </c>
      <c r="D606" s="31" t="s">
        <v>458</v>
      </c>
      <c r="E606" s="31" t="s">
        <v>422</v>
      </c>
      <c r="F606" s="31" t="s">
        <v>9</v>
      </c>
      <c r="G606" s="32">
        <f t="shared" si="246"/>
        <v>14400</v>
      </c>
      <c r="H606" s="32">
        <f t="shared" si="246"/>
        <v>14400</v>
      </c>
      <c r="I606" s="153">
        <v>14400</v>
      </c>
      <c r="J606" s="154">
        <v>14400</v>
      </c>
      <c r="K606" s="146">
        <f t="shared" si="243"/>
        <v>0</v>
      </c>
      <c r="L606" s="146">
        <f t="shared" si="243"/>
        <v>0</v>
      </c>
    </row>
    <row r="607" spans="1:12" s="6" customFormat="1" ht="38.25">
      <c r="A607" s="29" t="s">
        <v>423</v>
      </c>
      <c r="B607" s="30" t="s">
        <v>386</v>
      </c>
      <c r="C607" s="31" t="s">
        <v>233</v>
      </c>
      <c r="D607" s="31" t="s">
        <v>458</v>
      </c>
      <c r="E607" s="31" t="s">
        <v>424</v>
      </c>
      <c r="F607" s="31" t="s">
        <v>9</v>
      </c>
      <c r="G607" s="32">
        <f t="shared" si="246"/>
        <v>14400</v>
      </c>
      <c r="H607" s="32">
        <f t="shared" si="246"/>
        <v>14400</v>
      </c>
      <c r="I607" s="153">
        <v>14400</v>
      </c>
      <c r="J607" s="154">
        <v>14400</v>
      </c>
      <c r="K607" s="146">
        <f t="shared" si="243"/>
        <v>0</v>
      </c>
      <c r="L607" s="146">
        <f t="shared" si="243"/>
        <v>0</v>
      </c>
    </row>
    <row r="608" spans="1:12" s="6" customFormat="1">
      <c r="A608" s="29" t="s">
        <v>395</v>
      </c>
      <c r="B608" s="30" t="s">
        <v>386</v>
      </c>
      <c r="C608" s="31" t="s">
        <v>233</v>
      </c>
      <c r="D608" s="31" t="s">
        <v>458</v>
      </c>
      <c r="E608" s="31" t="s">
        <v>424</v>
      </c>
      <c r="F608" s="31" t="s">
        <v>396</v>
      </c>
      <c r="G608" s="32">
        <f t="shared" si="246"/>
        <v>14400</v>
      </c>
      <c r="H608" s="32">
        <f t="shared" si="246"/>
        <v>14400</v>
      </c>
      <c r="I608" s="153">
        <v>14400</v>
      </c>
      <c r="J608" s="154">
        <v>14400</v>
      </c>
      <c r="K608" s="146">
        <f t="shared" si="243"/>
        <v>0</v>
      </c>
      <c r="L608" s="146">
        <f t="shared" si="243"/>
        <v>0</v>
      </c>
    </row>
    <row r="609" spans="1:12" s="6" customFormat="1">
      <c r="A609" s="33" t="s">
        <v>399</v>
      </c>
      <c r="B609" s="30" t="s">
        <v>386</v>
      </c>
      <c r="C609" s="31" t="s">
        <v>233</v>
      </c>
      <c r="D609" s="31" t="s">
        <v>458</v>
      </c>
      <c r="E609" s="31" t="s">
        <v>424</v>
      </c>
      <c r="F609" s="31" t="s">
        <v>400</v>
      </c>
      <c r="G609" s="32">
        <v>14400</v>
      </c>
      <c r="H609" s="32">
        <v>14400</v>
      </c>
      <c r="I609" s="153">
        <v>14400</v>
      </c>
      <c r="J609" s="154">
        <v>14400</v>
      </c>
      <c r="K609" s="146">
        <f t="shared" si="243"/>
        <v>0</v>
      </c>
      <c r="L609" s="146">
        <f t="shared" si="243"/>
        <v>0</v>
      </c>
    </row>
    <row r="610" spans="1:12" s="6" customFormat="1" ht="25.5">
      <c r="A610" s="29" t="s">
        <v>466</v>
      </c>
      <c r="B610" s="30" t="s">
        <v>386</v>
      </c>
      <c r="C610" s="31" t="s">
        <v>233</v>
      </c>
      <c r="D610" s="31" t="s">
        <v>458</v>
      </c>
      <c r="E610" s="31" t="s">
        <v>467</v>
      </c>
      <c r="F610" s="31" t="s">
        <v>9</v>
      </c>
      <c r="G610" s="32">
        <f t="shared" ref="G610:H610" si="247">G611</f>
        <v>34088110</v>
      </c>
      <c r="H610" s="32">
        <f t="shared" si="247"/>
        <v>34097340</v>
      </c>
      <c r="I610" s="153">
        <v>34088110</v>
      </c>
      <c r="J610" s="154">
        <v>34097340</v>
      </c>
      <c r="K610" s="146">
        <f t="shared" si="243"/>
        <v>0</v>
      </c>
      <c r="L610" s="146">
        <f t="shared" si="243"/>
        <v>0</v>
      </c>
    </row>
    <row r="611" spans="1:12" s="6" customFormat="1" ht="25.5">
      <c r="A611" s="29" t="s">
        <v>468</v>
      </c>
      <c r="B611" s="30" t="s">
        <v>386</v>
      </c>
      <c r="C611" s="31" t="s">
        <v>233</v>
      </c>
      <c r="D611" s="31" t="s">
        <v>458</v>
      </c>
      <c r="E611" s="31" t="s">
        <v>469</v>
      </c>
      <c r="F611" s="31" t="s">
        <v>9</v>
      </c>
      <c r="G611" s="32">
        <f t="shared" ref="G611:H611" si="248">G612+G622+G634+G626</f>
        <v>34088110</v>
      </c>
      <c r="H611" s="32">
        <f t="shared" si="248"/>
        <v>34097340</v>
      </c>
      <c r="I611" s="153">
        <v>34088110</v>
      </c>
      <c r="J611" s="154">
        <v>34097340</v>
      </c>
      <c r="K611" s="146">
        <f t="shared" si="243"/>
        <v>0</v>
      </c>
      <c r="L611" s="146">
        <f t="shared" si="243"/>
        <v>0</v>
      </c>
    </row>
    <row r="612" spans="1:12" s="6" customFormat="1" ht="25.5">
      <c r="A612" s="29" t="s">
        <v>18</v>
      </c>
      <c r="B612" s="30" t="s">
        <v>386</v>
      </c>
      <c r="C612" s="31" t="s">
        <v>233</v>
      </c>
      <c r="D612" s="31" t="s">
        <v>458</v>
      </c>
      <c r="E612" s="31" t="s">
        <v>470</v>
      </c>
      <c r="F612" s="31" t="s">
        <v>9</v>
      </c>
      <c r="G612" s="32">
        <f t="shared" ref="G612:H612" si="249">G613+G616+G618</f>
        <v>2606770</v>
      </c>
      <c r="H612" s="32">
        <f t="shared" si="249"/>
        <v>2616000</v>
      </c>
      <c r="I612" s="153">
        <v>2606770</v>
      </c>
      <c r="J612" s="154">
        <v>2616000</v>
      </c>
      <c r="K612" s="146">
        <f t="shared" si="243"/>
        <v>0</v>
      </c>
      <c r="L612" s="146">
        <f t="shared" si="243"/>
        <v>0</v>
      </c>
    </row>
    <row r="613" spans="1:12" s="6" customFormat="1" ht="25.5">
      <c r="A613" s="29" t="s">
        <v>471</v>
      </c>
      <c r="B613" s="30" t="s">
        <v>386</v>
      </c>
      <c r="C613" s="31" t="s">
        <v>233</v>
      </c>
      <c r="D613" s="31" t="s">
        <v>458</v>
      </c>
      <c r="E613" s="31" t="s">
        <v>470</v>
      </c>
      <c r="F613" s="31" t="s">
        <v>21</v>
      </c>
      <c r="G613" s="32">
        <f t="shared" ref="G613:H613" si="250">SUM(G614:G615)</f>
        <v>677240</v>
      </c>
      <c r="H613" s="32">
        <f t="shared" si="250"/>
        <v>677240</v>
      </c>
      <c r="I613" s="153">
        <v>677240</v>
      </c>
      <c r="J613" s="154">
        <v>677240</v>
      </c>
      <c r="K613" s="146">
        <f t="shared" si="243"/>
        <v>0</v>
      </c>
      <c r="L613" s="146">
        <f t="shared" si="243"/>
        <v>0</v>
      </c>
    </row>
    <row r="614" spans="1:12" s="6" customFormat="1" ht="25.5">
      <c r="A614" s="33" t="s">
        <v>22</v>
      </c>
      <c r="B614" s="30" t="s">
        <v>386</v>
      </c>
      <c r="C614" s="31" t="s">
        <v>233</v>
      </c>
      <c r="D614" s="31" t="s">
        <v>458</v>
      </c>
      <c r="E614" s="31" t="s">
        <v>470</v>
      </c>
      <c r="F614" s="31" t="s">
        <v>23</v>
      </c>
      <c r="G614" s="32">
        <v>522400</v>
      </c>
      <c r="H614" s="32">
        <v>522400</v>
      </c>
      <c r="I614" s="153">
        <v>522400</v>
      </c>
      <c r="J614" s="154">
        <v>522400</v>
      </c>
      <c r="K614" s="146">
        <f t="shared" si="243"/>
        <v>0</v>
      </c>
      <c r="L614" s="146">
        <f t="shared" si="243"/>
        <v>0</v>
      </c>
    </row>
    <row r="615" spans="1:12" s="6" customFormat="1" ht="38.25">
      <c r="A615" s="33" t="s">
        <v>26</v>
      </c>
      <c r="B615" s="30" t="s">
        <v>386</v>
      </c>
      <c r="C615" s="31" t="s">
        <v>233</v>
      </c>
      <c r="D615" s="31" t="s">
        <v>458</v>
      </c>
      <c r="E615" s="31" t="s">
        <v>470</v>
      </c>
      <c r="F615" s="31" t="s">
        <v>27</v>
      </c>
      <c r="G615" s="32">
        <v>154840</v>
      </c>
      <c r="H615" s="32">
        <v>154840</v>
      </c>
      <c r="I615" s="153">
        <v>154840</v>
      </c>
      <c r="J615" s="154">
        <v>154840</v>
      </c>
      <c r="K615" s="146">
        <f t="shared" si="243"/>
        <v>0</v>
      </c>
      <c r="L615" s="146">
        <f t="shared" si="243"/>
        <v>0</v>
      </c>
    </row>
    <row r="616" spans="1:12" s="6" customFormat="1" ht="25.5">
      <c r="A616" s="29" t="s">
        <v>28</v>
      </c>
      <c r="B616" s="30" t="s">
        <v>386</v>
      </c>
      <c r="C616" s="31" t="s">
        <v>233</v>
      </c>
      <c r="D616" s="31" t="s">
        <v>458</v>
      </c>
      <c r="E616" s="31" t="s">
        <v>470</v>
      </c>
      <c r="F616" s="31" t="s">
        <v>29</v>
      </c>
      <c r="G616" s="32">
        <f t="shared" ref="G616:H616" si="251">G617</f>
        <v>1876390</v>
      </c>
      <c r="H616" s="32">
        <f t="shared" si="251"/>
        <v>1885620</v>
      </c>
      <c r="I616" s="153">
        <v>1876390</v>
      </c>
      <c r="J616" s="154">
        <v>1885620</v>
      </c>
      <c r="K616" s="146">
        <f t="shared" si="243"/>
        <v>0</v>
      </c>
      <c r="L616" s="146">
        <f t="shared" si="243"/>
        <v>0</v>
      </c>
    </row>
    <row r="617" spans="1:12" s="6" customFormat="1">
      <c r="A617" s="33" t="s">
        <v>30</v>
      </c>
      <c r="B617" s="30" t="s">
        <v>386</v>
      </c>
      <c r="C617" s="31" t="s">
        <v>233</v>
      </c>
      <c r="D617" s="31" t="s">
        <v>458</v>
      </c>
      <c r="E617" s="31" t="s">
        <v>470</v>
      </c>
      <c r="F617" s="31" t="s">
        <v>31</v>
      </c>
      <c r="G617" s="32">
        <v>1876390</v>
      </c>
      <c r="H617" s="32">
        <v>1885620</v>
      </c>
      <c r="I617" s="153">
        <v>1876390</v>
      </c>
      <c r="J617" s="154">
        <v>1885620</v>
      </c>
      <c r="K617" s="146">
        <f t="shared" si="243"/>
        <v>0</v>
      </c>
      <c r="L617" s="146">
        <f t="shared" si="243"/>
        <v>0</v>
      </c>
    </row>
    <row r="618" spans="1:12" s="6" customFormat="1">
      <c r="A618" s="29" t="s">
        <v>32</v>
      </c>
      <c r="B618" s="30" t="s">
        <v>386</v>
      </c>
      <c r="C618" s="31" t="s">
        <v>233</v>
      </c>
      <c r="D618" s="31" t="s">
        <v>458</v>
      </c>
      <c r="E618" s="31" t="s">
        <v>470</v>
      </c>
      <c r="F618" s="31" t="s">
        <v>33</v>
      </c>
      <c r="G618" s="32">
        <f t="shared" ref="G618:H618" si="252">SUM(G619:G621)</f>
        <v>53140</v>
      </c>
      <c r="H618" s="32">
        <f t="shared" si="252"/>
        <v>53140</v>
      </c>
      <c r="I618" s="153">
        <v>53140</v>
      </c>
      <c r="J618" s="154">
        <v>53140</v>
      </c>
      <c r="K618" s="146">
        <f t="shared" si="243"/>
        <v>0</v>
      </c>
      <c r="L618" s="146">
        <f t="shared" si="243"/>
        <v>0</v>
      </c>
    </row>
    <row r="619" spans="1:12" s="6" customFormat="1">
      <c r="A619" s="33" t="s">
        <v>34</v>
      </c>
      <c r="B619" s="30" t="s">
        <v>386</v>
      </c>
      <c r="C619" s="31" t="s">
        <v>233</v>
      </c>
      <c r="D619" s="31" t="s">
        <v>458</v>
      </c>
      <c r="E619" s="31" t="s">
        <v>470</v>
      </c>
      <c r="F619" s="31" t="s">
        <v>35</v>
      </c>
      <c r="G619" s="32">
        <v>40240</v>
      </c>
      <c r="H619" s="32">
        <v>40240</v>
      </c>
      <c r="I619" s="153">
        <v>40240</v>
      </c>
      <c r="J619" s="154">
        <v>40240</v>
      </c>
      <c r="K619" s="146">
        <f t="shared" si="243"/>
        <v>0</v>
      </c>
      <c r="L619" s="146">
        <f t="shared" si="243"/>
        <v>0</v>
      </c>
    </row>
    <row r="620" spans="1:12" s="6" customFormat="1">
      <c r="A620" s="33" t="s">
        <v>36</v>
      </c>
      <c r="B620" s="30" t="s">
        <v>386</v>
      </c>
      <c r="C620" s="31" t="s">
        <v>233</v>
      </c>
      <c r="D620" s="31" t="s">
        <v>458</v>
      </c>
      <c r="E620" s="31" t="s">
        <v>470</v>
      </c>
      <c r="F620" s="31" t="s">
        <v>37</v>
      </c>
      <c r="G620" s="32">
        <v>1900</v>
      </c>
      <c r="H620" s="32">
        <v>1900</v>
      </c>
      <c r="I620" s="153">
        <v>1900</v>
      </c>
      <c r="J620" s="154">
        <v>1900</v>
      </c>
      <c r="K620" s="146">
        <f t="shared" si="243"/>
        <v>0</v>
      </c>
      <c r="L620" s="146">
        <f t="shared" si="243"/>
        <v>0</v>
      </c>
    </row>
    <row r="621" spans="1:12" s="6" customFormat="1">
      <c r="A621" s="33" t="s">
        <v>83</v>
      </c>
      <c r="B621" s="30" t="s">
        <v>386</v>
      </c>
      <c r="C621" s="31" t="s">
        <v>233</v>
      </c>
      <c r="D621" s="31" t="s">
        <v>458</v>
      </c>
      <c r="E621" s="31" t="s">
        <v>470</v>
      </c>
      <c r="F621" s="31" t="s">
        <v>84</v>
      </c>
      <c r="G621" s="32">
        <v>11000</v>
      </c>
      <c r="H621" s="32">
        <v>11000</v>
      </c>
      <c r="I621" s="153">
        <v>11000</v>
      </c>
      <c r="J621" s="154">
        <v>11000</v>
      </c>
      <c r="K621" s="146">
        <f t="shared" si="243"/>
        <v>0</v>
      </c>
      <c r="L621" s="146">
        <f t="shared" si="243"/>
        <v>0</v>
      </c>
    </row>
    <row r="622" spans="1:12" s="6" customFormat="1" ht="25.5">
      <c r="A622" s="29" t="s">
        <v>38</v>
      </c>
      <c r="B622" s="30" t="s">
        <v>386</v>
      </c>
      <c r="C622" s="31" t="s">
        <v>233</v>
      </c>
      <c r="D622" s="31" t="s">
        <v>458</v>
      </c>
      <c r="E622" s="31" t="s">
        <v>472</v>
      </c>
      <c r="F622" s="31" t="s">
        <v>9</v>
      </c>
      <c r="G622" s="32">
        <f t="shared" ref="G622:H622" si="253">G623</f>
        <v>22216740</v>
      </c>
      <c r="H622" s="32">
        <f t="shared" si="253"/>
        <v>22216740</v>
      </c>
      <c r="I622" s="153">
        <v>22216740</v>
      </c>
      <c r="J622" s="154">
        <v>22216740</v>
      </c>
      <c r="K622" s="146">
        <f t="shared" si="243"/>
        <v>0</v>
      </c>
      <c r="L622" s="146">
        <f t="shared" si="243"/>
        <v>0</v>
      </c>
    </row>
    <row r="623" spans="1:12" s="6" customFormat="1" ht="25.5">
      <c r="A623" s="29" t="s">
        <v>471</v>
      </c>
      <c r="B623" s="30" t="s">
        <v>386</v>
      </c>
      <c r="C623" s="31" t="s">
        <v>233</v>
      </c>
      <c r="D623" s="31" t="s">
        <v>458</v>
      </c>
      <c r="E623" s="31" t="s">
        <v>472</v>
      </c>
      <c r="F623" s="31" t="s">
        <v>21</v>
      </c>
      <c r="G623" s="32">
        <f t="shared" ref="G623:H623" si="254">SUM(G624:G625)</f>
        <v>22216740</v>
      </c>
      <c r="H623" s="32">
        <f t="shared" si="254"/>
        <v>22216740</v>
      </c>
      <c r="I623" s="153">
        <v>22216740</v>
      </c>
      <c r="J623" s="154">
        <v>22216740</v>
      </c>
      <c r="K623" s="146">
        <f t="shared" si="243"/>
        <v>0</v>
      </c>
      <c r="L623" s="146">
        <f t="shared" si="243"/>
        <v>0</v>
      </c>
    </row>
    <row r="624" spans="1:12" s="6" customFormat="1">
      <c r="A624" s="33" t="s">
        <v>40</v>
      </c>
      <c r="B624" s="30" t="s">
        <v>386</v>
      </c>
      <c r="C624" s="31" t="s">
        <v>233</v>
      </c>
      <c r="D624" s="31" t="s">
        <v>458</v>
      </c>
      <c r="E624" s="31" t="s">
        <v>472</v>
      </c>
      <c r="F624" s="31" t="s">
        <v>41</v>
      </c>
      <c r="G624" s="32">
        <v>17069914</v>
      </c>
      <c r="H624" s="32">
        <v>17069914</v>
      </c>
      <c r="I624" s="153">
        <v>17069914</v>
      </c>
      <c r="J624" s="154">
        <v>17069914</v>
      </c>
      <c r="K624" s="146">
        <f t="shared" si="243"/>
        <v>0</v>
      </c>
      <c r="L624" s="146">
        <f t="shared" si="243"/>
        <v>0</v>
      </c>
    </row>
    <row r="625" spans="1:12" s="6" customFormat="1" ht="38.25">
      <c r="A625" s="33" t="s">
        <v>26</v>
      </c>
      <c r="B625" s="30" t="s">
        <v>386</v>
      </c>
      <c r="C625" s="31" t="s">
        <v>233</v>
      </c>
      <c r="D625" s="31" t="s">
        <v>458</v>
      </c>
      <c r="E625" s="31" t="s">
        <v>472</v>
      </c>
      <c r="F625" s="31" t="s">
        <v>27</v>
      </c>
      <c r="G625" s="32">
        <v>5146826</v>
      </c>
      <c r="H625" s="32">
        <v>5146826</v>
      </c>
      <c r="I625" s="153">
        <v>5146826</v>
      </c>
      <c r="J625" s="154">
        <v>5146826</v>
      </c>
      <c r="K625" s="146">
        <f t="shared" si="243"/>
        <v>0</v>
      </c>
      <c r="L625" s="146">
        <f t="shared" si="243"/>
        <v>0</v>
      </c>
    </row>
    <row r="626" spans="1:12" s="6" customFormat="1" ht="25.5">
      <c r="A626" s="164" t="s">
        <v>136</v>
      </c>
      <c r="B626" s="30" t="s">
        <v>386</v>
      </c>
      <c r="C626" s="31" t="s">
        <v>233</v>
      </c>
      <c r="D626" s="31" t="s">
        <v>458</v>
      </c>
      <c r="E626" s="31" t="s">
        <v>473</v>
      </c>
      <c r="F626" s="31" t="s">
        <v>9</v>
      </c>
      <c r="G626" s="32">
        <f t="shared" ref="G626:H626" si="255">G627+G630+G632</f>
        <v>6948760</v>
      </c>
      <c r="H626" s="32">
        <f t="shared" si="255"/>
        <v>6948760</v>
      </c>
      <c r="I626" s="153">
        <v>6948760</v>
      </c>
      <c r="J626" s="154">
        <v>6948760</v>
      </c>
      <c r="K626" s="146">
        <f t="shared" si="243"/>
        <v>0</v>
      </c>
      <c r="L626" s="146">
        <f t="shared" si="243"/>
        <v>0</v>
      </c>
    </row>
    <row r="627" spans="1:12" s="6" customFormat="1">
      <c r="A627" s="163" t="s">
        <v>138</v>
      </c>
      <c r="B627" s="30" t="s">
        <v>386</v>
      </c>
      <c r="C627" s="31" t="s">
        <v>233</v>
      </c>
      <c r="D627" s="31" t="s">
        <v>458</v>
      </c>
      <c r="E627" s="31" t="s">
        <v>473</v>
      </c>
      <c r="F627" s="31" t="s">
        <v>139</v>
      </c>
      <c r="G627" s="32">
        <f t="shared" ref="G627:H627" si="256">SUM(G628:G629)</f>
        <v>6721040</v>
      </c>
      <c r="H627" s="32">
        <f t="shared" si="256"/>
        <v>6721040</v>
      </c>
      <c r="I627" s="153">
        <v>6721040</v>
      </c>
      <c r="J627" s="154">
        <v>6721040</v>
      </c>
      <c r="K627" s="146">
        <f t="shared" si="243"/>
        <v>0</v>
      </c>
      <c r="L627" s="146">
        <f t="shared" si="243"/>
        <v>0</v>
      </c>
    </row>
    <row r="628" spans="1:12" s="6" customFormat="1">
      <c r="A628" s="33" t="s">
        <v>140</v>
      </c>
      <c r="B628" s="30" t="s">
        <v>386</v>
      </c>
      <c r="C628" s="31" t="s">
        <v>233</v>
      </c>
      <c r="D628" s="31" t="s">
        <v>458</v>
      </c>
      <c r="E628" s="31" t="s">
        <v>473</v>
      </c>
      <c r="F628" s="31" t="s">
        <v>141</v>
      </c>
      <c r="G628" s="32">
        <v>5162090</v>
      </c>
      <c r="H628" s="32">
        <v>5162090</v>
      </c>
      <c r="I628" s="153">
        <v>5162090</v>
      </c>
      <c r="J628" s="154">
        <v>5162090</v>
      </c>
      <c r="K628" s="146">
        <f t="shared" si="243"/>
        <v>0</v>
      </c>
      <c r="L628" s="146">
        <f t="shared" si="243"/>
        <v>0</v>
      </c>
    </row>
    <row r="629" spans="1:12" s="6" customFormat="1" ht="38.25">
      <c r="A629" s="33" t="s">
        <v>144</v>
      </c>
      <c r="B629" s="30" t="s">
        <v>386</v>
      </c>
      <c r="C629" s="31" t="s">
        <v>233</v>
      </c>
      <c r="D629" s="31" t="s">
        <v>458</v>
      </c>
      <c r="E629" s="31" t="s">
        <v>473</v>
      </c>
      <c r="F629" s="31" t="s">
        <v>145</v>
      </c>
      <c r="G629" s="32">
        <v>1558950</v>
      </c>
      <c r="H629" s="32">
        <v>1558950</v>
      </c>
      <c r="I629" s="153">
        <v>1558950</v>
      </c>
      <c r="J629" s="154">
        <v>1558950</v>
      </c>
      <c r="K629" s="146">
        <f t="shared" si="243"/>
        <v>0</v>
      </c>
      <c r="L629" s="146">
        <f t="shared" si="243"/>
        <v>0</v>
      </c>
    </row>
    <row r="630" spans="1:12" s="6" customFormat="1" ht="25.5">
      <c r="A630" s="29" t="s">
        <v>28</v>
      </c>
      <c r="B630" s="30" t="s">
        <v>386</v>
      </c>
      <c r="C630" s="31" t="s">
        <v>233</v>
      </c>
      <c r="D630" s="31" t="s">
        <v>458</v>
      </c>
      <c r="E630" s="31" t="s">
        <v>473</v>
      </c>
      <c r="F630" s="31" t="s">
        <v>29</v>
      </c>
      <c r="G630" s="32">
        <f t="shared" ref="G630:H630" si="257">G631</f>
        <v>226620</v>
      </c>
      <c r="H630" s="32">
        <f t="shared" si="257"/>
        <v>226620</v>
      </c>
      <c r="I630" s="153">
        <v>226620</v>
      </c>
      <c r="J630" s="154">
        <v>226620</v>
      </c>
      <c r="K630" s="146">
        <f t="shared" si="243"/>
        <v>0</v>
      </c>
      <c r="L630" s="146">
        <f t="shared" si="243"/>
        <v>0</v>
      </c>
    </row>
    <row r="631" spans="1:12" s="6" customFormat="1">
      <c r="A631" s="33" t="s">
        <v>30</v>
      </c>
      <c r="B631" s="30" t="s">
        <v>386</v>
      </c>
      <c r="C631" s="31" t="s">
        <v>233</v>
      </c>
      <c r="D631" s="31" t="s">
        <v>458</v>
      </c>
      <c r="E631" s="31" t="s">
        <v>473</v>
      </c>
      <c r="F631" s="31" t="s">
        <v>31</v>
      </c>
      <c r="G631" s="32">
        <v>226620</v>
      </c>
      <c r="H631" s="32">
        <v>226620</v>
      </c>
      <c r="I631" s="153">
        <v>226620</v>
      </c>
      <c r="J631" s="154">
        <v>226620</v>
      </c>
      <c r="K631" s="146">
        <f t="shared" si="243"/>
        <v>0</v>
      </c>
      <c r="L631" s="146">
        <f t="shared" si="243"/>
        <v>0</v>
      </c>
    </row>
    <row r="632" spans="1:12" s="6" customFormat="1">
      <c r="A632" s="29" t="s">
        <v>32</v>
      </c>
      <c r="B632" s="30" t="s">
        <v>386</v>
      </c>
      <c r="C632" s="31" t="s">
        <v>233</v>
      </c>
      <c r="D632" s="31" t="s">
        <v>458</v>
      </c>
      <c r="E632" s="31" t="s">
        <v>473</v>
      </c>
      <c r="F632" s="31" t="s">
        <v>33</v>
      </c>
      <c r="G632" s="32">
        <f t="shared" ref="G632:H632" si="258">SUM(G633:G633)</f>
        <v>1100</v>
      </c>
      <c r="H632" s="32">
        <f t="shared" si="258"/>
        <v>1100</v>
      </c>
      <c r="I632" s="153">
        <v>1100</v>
      </c>
      <c r="J632" s="154">
        <v>1100</v>
      </c>
      <c r="K632" s="146">
        <f t="shared" si="243"/>
        <v>0</v>
      </c>
      <c r="L632" s="146">
        <f t="shared" si="243"/>
        <v>0</v>
      </c>
    </row>
    <row r="633" spans="1:12" s="6" customFormat="1">
      <c r="A633" s="33" t="s">
        <v>34</v>
      </c>
      <c r="B633" s="30" t="s">
        <v>386</v>
      </c>
      <c r="C633" s="31" t="s">
        <v>233</v>
      </c>
      <c r="D633" s="31" t="s">
        <v>458</v>
      </c>
      <c r="E633" s="31" t="s">
        <v>473</v>
      </c>
      <c r="F633" s="31" t="s">
        <v>35</v>
      </c>
      <c r="G633" s="32">
        <v>1100</v>
      </c>
      <c r="H633" s="32">
        <v>1100</v>
      </c>
      <c r="I633" s="153">
        <v>1100</v>
      </c>
      <c r="J633" s="154">
        <v>1100</v>
      </c>
      <c r="K633" s="146">
        <f t="shared" si="243"/>
        <v>0</v>
      </c>
      <c r="L633" s="146">
        <f t="shared" si="243"/>
        <v>0</v>
      </c>
    </row>
    <row r="634" spans="1:12" s="6" customFormat="1" ht="25.5">
      <c r="A634" s="29" t="s">
        <v>474</v>
      </c>
      <c r="B634" s="30" t="s">
        <v>386</v>
      </c>
      <c r="C634" s="31" t="s">
        <v>233</v>
      </c>
      <c r="D634" s="31" t="s">
        <v>458</v>
      </c>
      <c r="E634" s="31" t="s">
        <v>475</v>
      </c>
      <c r="F634" s="31" t="s">
        <v>9</v>
      </c>
      <c r="G634" s="32">
        <f t="shared" ref="G634:H634" si="259">G635+G639</f>
        <v>2315840</v>
      </c>
      <c r="H634" s="32">
        <f t="shared" si="259"/>
        <v>2315840</v>
      </c>
      <c r="I634" s="153">
        <v>2315840</v>
      </c>
      <c r="J634" s="154">
        <v>2315840</v>
      </c>
      <c r="K634" s="146">
        <f t="shared" si="243"/>
        <v>0</v>
      </c>
      <c r="L634" s="146">
        <f t="shared" si="243"/>
        <v>0</v>
      </c>
    </row>
    <row r="635" spans="1:12" s="6" customFormat="1" ht="25.5">
      <c r="A635" s="29" t="s">
        <v>471</v>
      </c>
      <c r="B635" s="30" t="s">
        <v>386</v>
      </c>
      <c r="C635" s="31" t="s">
        <v>233</v>
      </c>
      <c r="D635" s="31" t="s">
        <v>458</v>
      </c>
      <c r="E635" s="31" t="s">
        <v>475</v>
      </c>
      <c r="F635" s="31" t="s">
        <v>21</v>
      </c>
      <c r="G635" s="32">
        <f t="shared" ref="G635:H635" si="260">SUM(G636:G638)</f>
        <v>2026940</v>
      </c>
      <c r="H635" s="32">
        <f t="shared" si="260"/>
        <v>2026940</v>
      </c>
      <c r="I635" s="153">
        <v>2026940</v>
      </c>
      <c r="J635" s="154">
        <v>2026940</v>
      </c>
      <c r="K635" s="146">
        <f t="shared" si="243"/>
        <v>0</v>
      </c>
      <c r="L635" s="146">
        <f t="shared" si="243"/>
        <v>0</v>
      </c>
    </row>
    <row r="636" spans="1:12" s="6" customFormat="1">
      <c r="A636" s="33" t="s">
        <v>40</v>
      </c>
      <c r="B636" s="30" t="s">
        <v>386</v>
      </c>
      <c r="C636" s="31" t="s">
        <v>233</v>
      </c>
      <c r="D636" s="31" t="s">
        <v>458</v>
      </c>
      <c r="E636" s="31" t="s">
        <v>475</v>
      </c>
      <c r="F636" s="31" t="s">
        <v>41</v>
      </c>
      <c r="G636" s="32">
        <v>1505040</v>
      </c>
      <c r="H636" s="32">
        <v>1505040</v>
      </c>
      <c r="I636" s="153">
        <v>1505040</v>
      </c>
      <c r="J636" s="154">
        <v>1505040</v>
      </c>
      <c r="K636" s="146">
        <f t="shared" si="243"/>
        <v>0</v>
      </c>
      <c r="L636" s="146">
        <f t="shared" si="243"/>
        <v>0</v>
      </c>
    </row>
    <row r="637" spans="1:12" s="6" customFormat="1" ht="25.5">
      <c r="A637" s="33" t="s">
        <v>22</v>
      </c>
      <c r="B637" s="30" t="s">
        <v>386</v>
      </c>
      <c r="C637" s="31" t="s">
        <v>233</v>
      </c>
      <c r="D637" s="31" t="s">
        <v>458</v>
      </c>
      <c r="E637" s="31" t="s">
        <v>475</v>
      </c>
      <c r="F637" s="31" t="s">
        <v>23</v>
      </c>
      <c r="G637" s="32">
        <v>51960</v>
      </c>
      <c r="H637" s="32">
        <v>51960</v>
      </c>
      <c r="I637" s="153">
        <v>51960</v>
      </c>
      <c r="J637" s="154">
        <v>51960</v>
      </c>
      <c r="K637" s="146">
        <f t="shared" si="243"/>
        <v>0</v>
      </c>
      <c r="L637" s="146">
        <f t="shared" si="243"/>
        <v>0</v>
      </c>
    </row>
    <row r="638" spans="1:12" s="6" customFormat="1" ht="38.25">
      <c r="A638" s="33" t="s">
        <v>26</v>
      </c>
      <c r="B638" s="30" t="s">
        <v>386</v>
      </c>
      <c r="C638" s="31" t="s">
        <v>233</v>
      </c>
      <c r="D638" s="31" t="s">
        <v>458</v>
      </c>
      <c r="E638" s="31" t="s">
        <v>475</v>
      </c>
      <c r="F638" s="31" t="s">
        <v>27</v>
      </c>
      <c r="G638" s="32">
        <v>469940</v>
      </c>
      <c r="H638" s="32">
        <v>469940</v>
      </c>
      <c r="I638" s="153">
        <v>469940</v>
      </c>
      <c r="J638" s="154">
        <v>469940</v>
      </c>
      <c r="K638" s="146">
        <f t="shared" si="243"/>
        <v>0</v>
      </c>
      <c r="L638" s="146">
        <f t="shared" si="243"/>
        <v>0</v>
      </c>
    </row>
    <row r="639" spans="1:12" s="6" customFormat="1" ht="25.5">
      <c r="A639" s="29" t="s">
        <v>28</v>
      </c>
      <c r="B639" s="30" t="s">
        <v>386</v>
      </c>
      <c r="C639" s="31" t="s">
        <v>233</v>
      </c>
      <c r="D639" s="31" t="s">
        <v>458</v>
      </c>
      <c r="E639" s="31" t="s">
        <v>475</v>
      </c>
      <c r="F639" s="31" t="s">
        <v>29</v>
      </c>
      <c r="G639" s="32">
        <f t="shared" ref="G639:H639" si="261">G640</f>
        <v>288900</v>
      </c>
      <c r="H639" s="32">
        <f t="shared" si="261"/>
        <v>288900</v>
      </c>
      <c r="I639" s="153">
        <v>288900</v>
      </c>
      <c r="J639" s="154">
        <v>288900</v>
      </c>
      <c r="K639" s="146">
        <f t="shared" si="243"/>
        <v>0</v>
      </c>
      <c r="L639" s="146">
        <f t="shared" si="243"/>
        <v>0</v>
      </c>
    </row>
    <row r="640" spans="1:12" s="6" customFormat="1">
      <c r="A640" s="33" t="s">
        <v>30</v>
      </c>
      <c r="B640" s="30" t="s">
        <v>386</v>
      </c>
      <c r="C640" s="31" t="s">
        <v>233</v>
      </c>
      <c r="D640" s="31" t="s">
        <v>458</v>
      </c>
      <c r="E640" s="31" t="s">
        <v>475</v>
      </c>
      <c r="F640" s="31" t="s">
        <v>31</v>
      </c>
      <c r="G640" s="32">
        <v>288900</v>
      </c>
      <c r="H640" s="32">
        <v>288900</v>
      </c>
      <c r="I640" s="153">
        <v>288900</v>
      </c>
      <c r="J640" s="154">
        <v>288900</v>
      </c>
      <c r="K640" s="146">
        <f t="shared" si="243"/>
        <v>0</v>
      </c>
      <c r="L640" s="146">
        <f t="shared" si="243"/>
        <v>0</v>
      </c>
    </row>
    <row r="641" spans="1:12" s="6" customFormat="1">
      <c r="A641" s="21" t="s">
        <v>311</v>
      </c>
      <c r="B641" s="22" t="s">
        <v>386</v>
      </c>
      <c r="C641" s="23" t="s">
        <v>312</v>
      </c>
      <c r="D641" s="23" t="s">
        <v>7</v>
      </c>
      <c r="E641" s="23" t="s">
        <v>8</v>
      </c>
      <c r="F641" s="23" t="s">
        <v>9</v>
      </c>
      <c r="G641" s="24">
        <f t="shared" ref="G641:H643" si="262">G642</f>
        <v>159320780</v>
      </c>
      <c r="H641" s="24">
        <f t="shared" si="262"/>
        <v>159320780</v>
      </c>
      <c r="I641" s="149">
        <v>159320780</v>
      </c>
      <c r="J641" s="150">
        <v>159320780</v>
      </c>
      <c r="K641" s="146">
        <f t="shared" si="243"/>
        <v>0</v>
      </c>
      <c r="L641" s="146">
        <f t="shared" si="243"/>
        <v>0</v>
      </c>
    </row>
    <row r="642" spans="1:12" s="6" customFormat="1">
      <c r="A642" s="25" t="s">
        <v>476</v>
      </c>
      <c r="B642" s="26" t="s">
        <v>386</v>
      </c>
      <c r="C642" s="27" t="s">
        <v>312</v>
      </c>
      <c r="D642" s="27" t="s">
        <v>79</v>
      </c>
      <c r="E642" s="27" t="s">
        <v>8</v>
      </c>
      <c r="F642" s="27" t="s">
        <v>9</v>
      </c>
      <c r="G642" s="28">
        <f t="shared" si="262"/>
        <v>159320780</v>
      </c>
      <c r="H642" s="28">
        <f t="shared" si="262"/>
        <v>159320780</v>
      </c>
      <c r="I642" s="151">
        <v>159320780</v>
      </c>
      <c r="J642" s="152">
        <v>159320780</v>
      </c>
      <c r="K642" s="146">
        <f t="shared" si="243"/>
        <v>0</v>
      </c>
      <c r="L642" s="146">
        <f t="shared" si="243"/>
        <v>0</v>
      </c>
    </row>
    <row r="643" spans="1:12" s="6" customFormat="1" ht="25.5">
      <c r="A643" s="29" t="s">
        <v>388</v>
      </c>
      <c r="B643" s="30" t="s">
        <v>386</v>
      </c>
      <c r="C643" s="31" t="s">
        <v>312</v>
      </c>
      <c r="D643" s="31" t="s">
        <v>79</v>
      </c>
      <c r="E643" s="31" t="s">
        <v>389</v>
      </c>
      <c r="F643" s="31" t="s">
        <v>9</v>
      </c>
      <c r="G643" s="32">
        <f t="shared" si="262"/>
        <v>159320780</v>
      </c>
      <c r="H643" s="32">
        <f t="shared" si="262"/>
        <v>159320780</v>
      </c>
      <c r="I643" s="153">
        <v>159320780</v>
      </c>
      <c r="J643" s="154">
        <v>159320780</v>
      </c>
      <c r="K643" s="146">
        <f t="shared" si="243"/>
        <v>0</v>
      </c>
      <c r="L643" s="146">
        <f t="shared" si="243"/>
        <v>0</v>
      </c>
    </row>
    <row r="644" spans="1:12" s="6" customFormat="1" ht="25.5">
      <c r="A644" s="29" t="s">
        <v>390</v>
      </c>
      <c r="B644" s="30" t="s">
        <v>386</v>
      </c>
      <c r="C644" s="31" t="s">
        <v>312</v>
      </c>
      <c r="D644" s="31" t="s">
        <v>79</v>
      </c>
      <c r="E644" s="31" t="s">
        <v>391</v>
      </c>
      <c r="F644" s="31" t="s">
        <v>9</v>
      </c>
      <c r="G644" s="32">
        <f t="shared" ref="G644:H644" si="263">G645+G655+G651</f>
        <v>159320780</v>
      </c>
      <c r="H644" s="32">
        <f t="shared" si="263"/>
        <v>159320780</v>
      </c>
      <c r="I644" s="153">
        <v>159320780</v>
      </c>
      <c r="J644" s="154">
        <v>159320780</v>
      </c>
      <c r="K644" s="146">
        <f t="shared" si="243"/>
        <v>0</v>
      </c>
      <c r="L644" s="146">
        <f t="shared" si="243"/>
        <v>0</v>
      </c>
    </row>
    <row r="645" spans="1:12" s="6" customFormat="1" ht="25.5">
      <c r="A645" s="29" t="s">
        <v>392</v>
      </c>
      <c r="B645" s="30" t="s">
        <v>386</v>
      </c>
      <c r="C645" s="31" t="s">
        <v>312</v>
      </c>
      <c r="D645" s="31" t="s">
        <v>79</v>
      </c>
      <c r="E645" s="31" t="s">
        <v>393</v>
      </c>
      <c r="F645" s="31" t="s">
        <v>9</v>
      </c>
      <c r="G645" s="32">
        <f t="shared" ref="G645:H645" si="264">G646</f>
        <v>110847820</v>
      </c>
      <c r="H645" s="32">
        <f t="shared" si="264"/>
        <v>110847820</v>
      </c>
      <c r="I645" s="153">
        <v>110847820</v>
      </c>
      <c r="J645" s="154">
        <v>110847820</v>
      </c>
      <c r="K645" s="146">
        <f t="shared" si="243"/>
        <v>0</v>
      </c>
      <c r="L645" s="146">
        <f t="shared" si="243"/>
        <v>0</v>
      </c>
    </row>
    <row r="646" spans="1:12" s="6" customFormat="1" ht="51">
      <c r="A646" s="29" t="s">
        <v>477</v>
      </c>
      <c r="B646" s="30" t="s">
        <v>386</v>
      </c>
      <c r="C646" s="31" t="s">
        <v>312</v>
      </c>
      <c r="D646" s="31" t="s">
        <v>79</v>
      </c>
      <c r="E646" s="31" t="s">
        <v>478</v>
      </c>
      <c r="F646" s="31" t="s">
        <v>9</v>
      </c>
      <c r="G646" s="32">
        <f t="shared" ref="G646:H646" si="265">G647+G649</f>
        <v>110847820</v>
      </c>
      <c r="H646" s="32">
        <f t="shared" si="265"/>
        <v>110847820</v>
      </c>
      <c r="I646" s="153">
        <v>110847820</v>
      </c>
      <c r="J646" s="154">
        <v>110847820</v>
      </c>
      <c r="K646" s="146">
        <f t="shared" si="243"/>
        <v>0</v>
      </c>
      <c r="L646" s="146">
        <f t="shared" si="243"/>
        <v>0</v>
      </c>
    </row>
    <row r="647" spans="1:12" s="6" customFormat="1" ht="25.5">
      <c r="A647" s="29" t="s">
        <v>28</v>
      </c>
      <c r="B647" s="30" t="s">
        <v>386</v>
      </c>
      <c r="C647" s="31" t="s">
        <v>312</v>
      </c>
      <c r="D647" s="31" t="s">
        <v>79</v>
      </c>
      <c r="E647" s="31" t="s">
        <v>478</v>
      </c>
      <c r="F647" s="31" t="s">
        <v>29</v>
      </c>
      <c r="G647" s="32">
        <f t="shared" ref="G647:H647" si="266">G648</f>
        <v>1638150</v>
      </c>
      <c r="H647" s="32">
        <f t="shared" si="266"/>
        <v>1638150</v>
      </c>
      <c r="I647" s="153">
        <v>1638150</v>
      </c>
      <c r="J647" s="154">
        <v>1638150</v>
      </c>
      <c r="K647" s="146">
        <f t="shared" si="243"/>
        <v>0</v>
      </c>
      <c r="L647" s="146">
        <f t="shared" si="243"/>
        <v>0</v>
      </c>
    </row>
    <row r="648" spans="1:12" s="6" customFormat="1">
      <c r="A648" s="33" t="s">
        <v>30</v>
      </c>
      <c r="B648" s="30" t="s">
        <v>386</v>
      </c>
      <c r="C648" s="31" t="s">
        <v>312</v>
      </c>
      <c r="D648" s="31" t="s">
        <v>79</v>
      </c>
      <c r="E648" s="31" t="s">
        <v>478</v>
      </c>
      <c r="F648" s="31" t="s">
        <v>31</v>
      </c>
      <c r="G648" s="32">
        <v>1638150</v>
      </c>
      <c r="H648" s="32">
        <v>1638150</v>
      </c>
      <c r="I648" s="153">
        <v>1638150</v>
      </c>
      <c r="J648" s="154">
        <v>1638150</v>
      </c>
      <c r="K648" s="146">
        <f t="shared" si="243"/>
        <v>0</v>
      </c>
      <c r="L648" s="146">
        <f t="shared" si="243"/>
        <v>0</v>
      </c>
    </row>
    <row r="649" spans="1:12" s="6" customFormat="1">
      <c r="A649" s="29" t="s">
        <v>479</v>
      </c>
      <c r="B649" s="30" t="s">
        <v>386</v>
      </c>
      <c r="C649" s="31" t="s">
        <v>312</v>
      </c>
      <c r="D649" s="31" t="s">
        <v>79</v>
      </c>
      <c r="E649" s="31" t="s">
        <v>478</v>
      </c>
      <c r="F649" s="31" t="s">
        <v>480</v>
      </c>
      <c r="G649" s="32">
        <f t="shared" ref="G649:H649" si="267">G650</f>
        <v>109209670</v>
      </c>
      <c r="H649" s="32">
        <f t="shared" si="267"/>
        <v>109209670</v>
      </c>
      <c r="I649" s="153">
        <v>109209670</v>
      </c>
      <c r="J649" s="154">
        <v>109209670</v>
      </c>
      <c r="K649" s="146">
        <f t="shared" si="243"/>
        <v>0</v>
      </c>
      <c r="L649" s="146">
        <f t="shared" si="243"/>
        <v>0</v>
      </c>
    </row>
    <row r="650" spans="1:12" s="6" customFormat="1" ht="25.5">
      <c r="A650" s="33" t="s">
        <v>481</v>
      </c>
      <c r="B650" s="30" t="s">
        <v>386</v>
      </c>
      <c r="C650" s="31" t="s">
        <v>312</v>
      </c>
      <c r="D650" s="31" t="s">
        <v>79</v>
      </c>
      <c r="E650" s="31" t="s">
        <v>478</v>
      </c>
      <c r="F650" s="31" t="s">
        <v>482</v>
      </c>
      <c r="G650" s="32">
        <v>109209670</v>
      </c>
      <c r="H650" s="32">
        <v>109209670</v>
      </c>
      <c r="I650" s="153">
        <v>109209670</v>
      </c>
      <c r="J650" s="154">
        <v>109209670</v>
      </c>
      <c r="K650" s="146">
        <f t="shared" si="243"/>
        <v>0</v>
      </c>
      <c r="L650" s="146">
        <f t="shared" si="243"/>
        <v>0</v>
      </c>
    </row>
    <row r="651" spans="1:12" s="6" customFormat="1" ht="38.25">
      <c r="A651" s="163" t="s">
        <v>434</v>
      </c>
      <c r="B651" s="30" t="s">
        <v>386</v>
      </c>
      <c r="C651" s="31" t="s">
        <v>312</v>
      </c>
      <c r="D651" s="31" t="s">
        <v>79</v>
      </c>
      <c r="E651" s="31" t="s">
        <v>435</v>
      </c>
      <c r="F651" s="31" t="s">
        <v>9</v>
      </c>
      <c r="G651" s="32">
        <f t="shared" ref="G651:H653" si="268">G652</f>
        <v>1830780</v>
      </c>
      <c r="H651" s="32">
        <f t="shared" si="268"/>
        <v>1830780</v>
      </c>
      <c r="I651" s="153">
        <v>1830780</v>
      </c>
      <c r="J651" s="154">
        <v>1830780</v>
      </c>
      <c r="K651" s="146">
        <f t="shared" si="243"/>
        <v>0</v>
      </c>
      <c r="L651" s="146">
        <f t="shared" si="243"/>
        <v>0</v>
      </c>
    </row>
    <row r="652" spans="1:12" s="6" customFormat="1" ht="38.25">
      <c r="A652" s="163" t="s">
        <v>483</v>
      </c>
      <c r="B652" s="30" t="s">
        <v>386</v>
      </c>
      <c r="C652" s="31" t="s">
        <v>312</v>
      </c>
      <c r="D652" s="31" t="s">
        <v>79</v>
      </c>
      <c r="E652" s="31" t="s">
        <v>484</v>
      </c>
      <c r="F652" s="31" t="s">
        <v>9</v>
      </c>
      <c r="G652" s="32">
        <f t="shared" si="268"/>
        <v>1830780</v>
      </c>
      <c r="H652" s="32">
        <f t="shared" si="268"/>
        <v>1830780</v>
      </c>
      <c r="I652" s="153">
        <v>1830780</v>
      </c>
      <c r="J652" s="154">
        <v>1830780</v>
      </c>
      <c r="K652" s="146">
        <f t="shared" si="243"/>
        <v>0</v>
      </c>
      <c r="L652" s="146">
        <f t="shared" si="243"/>
        <v>0</v>
      </c>
    </row>
    <row r="653" spans="1:12" s="6" customFormat="1" ht="25.5">
      <c r="A653" s="29" t="s">
        <v>324</v>
      </c>
      <c r="B653" s="30" t="s">
        <v>386</v>
      </c>
      <c r="C653" s="31" t="s">
        <v>312</v>
      </c>
      <c r="D653" s="31" t="s">
        <v>79</v>
      </c>
      <c r="E653" s="31" t="s">
        <v>484</v>
      </c>
      <c r="F653" s="31" t="s">
        <v>325</v>
      </c>
      <c r="G653" s="32">
        <f t="shared" si="268"/>
        <v>1830780</v>
      </c>
      <c r="H653" s="32">
        <f t="shared" si="268"/>
        <v>1830780</v>
      </c>
      <c r="I653" s="153">
        <v>1830780</v>
      </c>
      <c r="J653" s="154">
        <v>1830780</v>
      </c>
      <c r="K653" s="146">
        <f t="shared" si="243"/>
        <v>0</v>
      </c>
      <c r="L653" s="146">
        <f t="shared" si="243"/>
        <v>0</v>
      </c>
    </row>
    <row r="654" spans="1:12" s="6" customFormat="1" ht="25.5">
      <c r="A654" s="33" t="s">
        <v>485</v>
      </c>
      <c r="B654" s="30" t="s">
        <v>386</v>
      </c>
      <c r="C654" s="31" t="s">
        <v>312</v>
      </c>
      <c r="D654" s="31" t="s">
        <v>79</v>
      </c>
      <c r="E654" s="31" t="s">
        <v>484</v>
      </c>
      <c r="F654" s="31" t="s">
        <v>486</v>
      </c>
      <c r="G654" s="32">
        <v>1830780</v>
      </c>
      <c r="H654" s="32">
        <v>1830780</v>
      </c>
      <c r="I654" s="153">
        <v>1830780</v>
      </c>
      <c r="J654" s="154">
        <v>1830780</v>
      </c>
      <c r="K654" s="146">
        <f t="shared" si="243"/>
        <v>0</v>
      </c>
      <c r="L654" s="146">
        <f t="shared" si="243"/>
        <v>0</v>
      </c>
    </row>
    <row r="655" spans="1:12" s="6" customFormat="1" ht="25.5">
      <c r="A655" s="29" t="s">
        <v>487</v>
      </c>
      <c r="B655" s="30" t="s">
        <v>386</v>
      </c>
      <c r="C655" s="31" t="s">
        <v>312</v>
      </c>
      <c r="D655" s="31" t="s">
        <v>79</v>
      </c>
      <c r="E655" s="31" t="s">
        <v>488</v>
      </c>
      <c r="F655" s="31" t="s">
        <v>9</v>
      </c>
      <c r="G655" s="32">
        <f t="shared" ref="G655:H655" si="269">G656+G659+G662+G666</f>
        <v>46642180</v>
      </c>
      <c r="H655" s="32">
        <f t="shared" si="269"/>
        <v>46642180</v>
      </c>
      <c r="I655" s="153">
        <v>46642180</v>
      </c>
      <c r="J655" s="154">
        <v>46642180</v>
      </c>
      <c r="K655" s="146">
        <f t="shared" si="243"/>
        <v>0</v>
      </c>
      <c r="L655" s="146">
        <f t="shared" si="243"/>
        <v>0</v>
      </c>
    </row>
    <row r="656" spans="1:12" s="6" customFormat="1" ht="25.5">
      <c r="A656" s="163" t="s">
        <v>489</v>
      </c>
      <c r="B656" s="30" t="s">
        <v>386</v>
      </c>
      <c r="C656" s="31" t="s">
        <v>312</v>
      </c>
      <c r="D656" s="31" t="s">
        <v>79</v>
      </c>
      <c r="E656" s="31" t="s">
        <v>490</v>
      </c>
      <c r="F656" s="31" t="s">
        <v>9</v>
      </c>
      <c r="G656" s="32">
        <f t="shared" ref="G656:H657" si="270">G657</f>
        <v>23595650</v>
      </c>
      <c r="H656" s="32">
        <f t="shared" si="270"/>
        <v>23595650</v>
      </c>
      <c r="I656" s="153">
        <v>23595650</v>
      </c>
      <c r="J656" s="154">
        <v>23595650</v>
      </c>
      <c r="K656" s="146">
        <f t="shared" si="243"/>
        <v>0</v>
      </c>
      <c r="L656" s="146">
        <f t="shared" si="243"/>
        <v>0</v>
      </c>
    </row>
    <row r="657" spans="1:12" s="6" customFormat="1" ht="25.5">
      <c r="A657" s="29" t="s">
        <v>324</v>
      </c>
      <c r="B657" s="30" t="s">
        <v>386</v>
      </c>
      <c r="C657" s="31" t="s">
        <v>312</v>
      </c>
      <c r="D657" s="31" t="s">
        <v>79</v>
      </c>
      <c r="E657" s="31" t="s">
        <v>490</v>
      </c>
      <c r="F657" s="31" t="s">
        <v>325</v>
      </c>
      <c r="G657" s="32">
        <f t="shared" si="270"/>
        <v>23595650</v>
      </c>
      <c r="H657" s="32">
        <f t="shared" si="270"/>
        <v>23595650</v>
      </c>
      <c r="I657" s="153">
        <v>23595650</v>
      </c>
      <c r="J657" s="154">
        <v>23595650</v>
      </c>
      <c r="K657" s="146">
        <f t="shared" si="243"/>
        <v>0</v>
      </c>
      <c r="L657" s="146">
        <f t="shared" si="243"/>
        <v>0</v>
      </c>
    </row>
    <row r="658" spans="1:12" s="6" customFormat="1" ht="25.5">
      <c r="A658" s="33" t="s">
        <v>485</v>
      </c>
      <c r="B658" s="30" t="s">
        <v>386</v>
      </c>
      <c r="C658" s="31" t="s">
        <v>312</v>
      </c>
      <c r="D658" s="31" t="s">
        <v>79</v>
      </c>
      <c r="E658" s="31" t="s">
        <v>490</v>
      </c>
      <c r="F658" s="31" t="s">
        <v>486</v>
      </c>
      <c r="G658" s="32">
        <v>23595650</v>
      </c>
      <c r="H658" s="32">
        <v>23595650</v>
      </c>
      <c r="I658" s="153">
        <v>23595650</v>
      </c>
      <c r="J658" s="154">
        <v>23595650</v>
      </c>
      <c r="K658" s="146">
        <f t="shared" si="243"/>
        <v>0</v>
      </c>
      <c r="L658" s="146">
        <f t="shared" si="243"/>
        <v>0</v>
      </c>
    </row>
    <row r="659" spans="1:12" s="6" customFormat="1" ht="51">
      <c r="A659" s="29" t="s">
        <v>491</v>
      </c>
      <c r="B659" s="30" t="s">
        <v>386</v>
      </c>
      <c r="C659" s="31" t="s">
        <v>312</v>
      </c>
      <c r="D659" s="31" t="s">
        <v>79</v>
      </c>
      <c r="E659" s="31" t="s">
        <v>492</v>
      </c>
      <c r="F659" s="31" t="s">
        <v>9</v>
      </c>
      <c r="G659" s="32">
        <f t="shared" ref="G659:H660" si="271">G660</f>
        <v>2539200</v>
      </c>
      <c r="H659" s="32">
        <f t="shared" si="271"/>
        <v>2539200</v>
      </c>
      <c r="I659" s="153">
        <v>2539200</v>
      </c>
      <c r="J659" s="154">
        <v>2539200</v>
      </c>
      <c r="K659" s="146">
        <f t="shared" si="243"/>
        <v>0</v>
      </c>
      <c r="L659" s="146">
        <f t="shared" si="243"/>
        <v>0</v>
      </c>
    </row>
    <row r="660" spans="1:12" s="6" customFormat="1" ht="25.5">
      <c r="A660" s="29" t="s">
        <v>324</v>
      </c>
      <c r="B660" s="30" t="s">
        <v>386</v>
      </c>
      <c r="C660" s="31" t="s">
        <v>312</v>
      </c>
      <c r="D660" s="31" t="s">
        <v>79</v>
      </c>
      <c r="E660" s="31" t="s">
        <v>492</v>
      </c>
      <c r="F660" s="31" t="s">
        <v>325</v>
      </c>
      <c r="G660" s="32">
        <f t="shared" si="271"/>
        <v>2539200</v>
      </c>
      <c r="H660" s="32">
        <f t="shared" si="271"/>
        <v>2539200</v>
      </c>
      <c r="I660" s="153">
        <v>2539200</v>
      </c>
      <c r="J660" s="154">
        <v>2539200</v>
      </c>
      <c r="K660" s="146">
        <f t="shared" si="243"/>
        <v>0</v>
      </c>
      <c r="L660" s="146">
        <f t="shared" si="243"/>
        <v>0</v>
      </c>
    </row>
    <row r="661" spans="1:12" s="6" customFormat="1" ht="25.5">
      <c r="A661" s="33" t="s">
        <v>485</v>
      </c>
      <c r="B661" s="30" t="s">
        <v>386</v>
      </c>
      <c r="C661" s="31" t="s">
        <v>312</v>
      </c>
      <c r="D661" s="31" t="s">
        <v>79</v>
      </c>
      <c r="E661" s="31" t="s">
        <v>492</v>
      </c>
      <c r="F661" s="31" t="s">
        <v>486</v>
      </c>
      <c r="G661" s="32">
        <v>2539200</v>
      </c>
      <c r="H661" s="32">
        <v>2539200</v>
      </c>
      <c r="I661" s="153">
        <v>2539200</v>
      </c>
      <c r="J661" s="154">
        <v>2539200</v>
      </c>
      <c r="K661" s="146">
        <f t="shared" si="243"/>
        <v>0</v>
      </c>
      <c r="L661" s="146">
        <f t="shared" si="243"/>
        <v>0</v>
      </c>
    </row>
    <row r="662" spans="1:12" s="6" customFormat="1" ht="38.25">
      <c r="A662" s="29" t="s">
        <v>493</v>
      </c>
      <c r="B662" s="30" t="s">
        <v>386</v>
      </c>
      <c r="C662" s="31" t="s">
        <v>312</v>
      </c>
      <c r="D662" s="31" t="s">
        <v>79</v>
      </c>
      <c r="E662" s="31" t="s">
        <v>494</v>
      </c>
      <c r="F662" s="31" t="s">
        <v>9</v>
      </c>
      <c r="G662" s="32">
        <f t="shared" ref="G662:H662" si="272">G663</f>
        <v>17207330</v>
      </c>
      <c r="H662" s="32">
        <f t="shared" si="272"/>
        <v>17207330</v>
      </c>
      <c r="I662" s="153">
        <v>17207330</v>
      </c>
      <c r="J662" s="154">
        <v>17207330</v>
      </c>
      <c r="K662" s="146">
        <f t="shared" si="243"/>
        <v>0</v>
      </c>
      <c r="L662" s="146">
        <f t="shared" si="243"/>
        <v>0</v>
      </c>
    </row>
    <row r="663" spans="1:12" s="6" customFormat="1" ht="25.5">
      <c r="A663" s="29" t="s">
        <v>324</v>
      </c>
      <c r="B663" s="30" t="s">
        <v>386</v>
      </c>
      <c r="C663" s="31" t="s">
        <v>312</v>
      </c>
      <c r="D663" s="31" t="s">
        <v>79</v>
      </c>
      <c r="E663" s="31" t="s">
        <v>494</v>
      </c>
      <c r="F663" s="31" t="s">
        <v>325</v>
      </c>
      <c r="G663" s="32">
        <f t="shared" ref="G663:H663" si="273">SUM(G664:G665)</f>
        <v>17207330</v>
      </c>
      <c r="H663" s="32">
        <f t="shared" si="273"/>
        <v>17207330</v>
      </c>
      <c r="I663" s="153">
        <v>17207330</v>
      </c>
      <c r="J663" s="154">
        <v>17207330</v>
      </c>
      <c r="K663" s="146">
        <f t="shared" si="243"/>
        <v>0</v>
      </c>
      <c r="L663" s="146">
        <f t="shared" si="243"/>
        <v>0</v>
      </c>
    </row>
    <row r="664" spans="1:12" s="6" customFormat="1" ht="25.5">
      <c r="A664" s="33" t="s">
        <v>485</v>
      </c>
      <c r="B664" s="30" t="s">
        <v>386</v>
      </c>
      <c r="C664" s="31" t="s">
        <v>312</v>
      </c>
      <c r="D664" s="31" t="s">
        <v>79</v>
      </c>
      <c r="E664" s="31" t="s">
        <v>494</v>
      </c>
      <c r="F664" s="31" t="s">
        <v>486</v>
      </c>
      <c r="G664" s="32">
        <v>11569679.119999999</v>
      </c>
      <c r="H664" s="32">
        <v>11569679.119999999</v>
      </c>
      <c r="I664" s="153">
        <v>11569679.119999999</v>
      </c>
      <c r="J664" s="154">
        <v>11569679.119999999</v>
      </c>
      <c r="K664" s="146">
        <f t="shared" ref="K664:L725" si="274">G664-I664</f>
        <v>0</v>
      </c>
      <c r="L664" s="146">
        <f t="shared" si="274"/>
        <v>0</v>
      </c>
    </row>
    <row r="665" spans="1:12" s="6" customFormat="1" ht="25.5">
      <c r="A665" s="33" t="s">
        <v>495</v>
      </c>
      <c r="B665" s="30" t="s">
        <v>386</v>
      </c>
      <c r="C665" s="31" t="s">
        <v>312</v>
      </c>
      <c r="D665" s="31" t="s">
        <v>79</v>
      </c>
      <c r="E665" s="31" t="s">
        <v>494</v>
      </c>
      <c r="F665" s="31" t="s">
        <v>496</v>
      </c>
      <c r="G665" s="32">
        <v>5637650.8799999999</v>
      </c>
      <c r="H665" s="32">
        <v>5637650.8799999999</v>
      </c>
      <c r="I665" s="153">
        <v>5637650.8799999999</v>
      </c>
      <c r="J665" s="154">
        <v>5637650.8799999999</v>
      </c>
      <c r="K665" s="146">
        <f t="shared" si="274"/>
        <v>0</v>
      </c>
      <c r="L665" s="146">
        <f t="shared" si="274"/>
        <v>0</v>
      </c>
    </row>
    <row r="666" spans="1:12" s="6" customFormat="1">
      <c r="A666" s="29" t="s">
        <v>497</v>
      </c>
      <c r="B666" s="30" t="s">
        <v>386</v>
      </c>
      <c r="C666" s="31" t="s">
        <v>312</v>
      </c>
      <c r="D666" s="31" t="s">
        <v>79</v>
      </c>
      <c r="E666" s="31" t="s">
        <v>498</v>
      </c>
      <c r="F666" s="31" t="s">
        <v>9</v>
      </c>
      <c r="G666" s="32">
        <f t="shared" ref="G666:H667" si="275">G667</f>
        <v>3300000</v>
      </c>
      <c r="H666" s="32">
        <f t="shared" si="275"/>
        <v>3300000</v>
      </c>
      <c r="I666" s="153">
        <v>3300000</v>
      </c>
      <c r="J666" s="154">
        <v>3300000</v>
      </c>
      <c r="K666" s="146">
        <f t="shared" si="274"/>
        <v>0</v>
      </c>
      <c r="L666" s="146">
        <f t="shared" si="274"/>
        <v>0</v>
      </c>
    </row>
    <row r="667" spans="1:12" s="6" customFormat="1" ht="25.5">
      <c r="A667" s="29" t="s">
        <v>324</v>
      </c>
      <c r="B667" s="30" t="s">
        <v>386</v>
      </c>
      <c r="C667" s="31" t="s">
        <v>312</v>
      </c>
      <c r="D667" s="31" t="s">
        <v>79</v>
      </c>
      <c r="E667" s="31" t="s">
        <v>498</v>
      </c>
      <c r="F667" s="31" t="s">
        <v>325</v>
      </c>
      <c r="G667" s="32">
        <f t="shared" si="275"/>
        <v>3300000</v>
      </c>
      <c r="H667" s="32">
        <f t="shared" si="275"/>
        <v>3300000</v>
      </c>
      <c r="I667" s="153">
        <v>3300000</v>
      </c>
      <c r="J667" s="154">
        <v>3300000</v>
      </c>
      <c r="K667" s="146">
        <f t="shared" si="274"/>
        <v>0</v>
      </c>
      <c r="L667" s="146">
        <f t="shared" si="274"/>
        <v>0</v>
      </c>
    </row>
    <row r="668" spans="1:12" s="6" customFormat="1" ht="25.5">
      <c r="A668" s="33" t="s">
        <v>485</v>
      </c>
      <c r="B668" s="30" t="s">
        <v>386</v>
      </c>
      <c r="C668" s="31" t="s">
        <v>312</v>
      </c>
      <c r="D668" s="31" t="s">
        <v>79</v>
      </c>
      <c r="E668" s="31" t="s">
        <v>498</v>
      </c>
      <c r="F668" s="31" t="s">
        <v>486</v>
      </c>
      <c r="G668" s="32">
        <v>3300000</v>
      </c>
      <c r="H668" s="32">
        <v>3300000</v>
      </c>
      <c r="I668" s="153">
        <v>3300000</v>
      </c>
      <c r="J668" s="154">
        <v>3300000</v>
      </c>
      <c r="K668" s="146">
        <f t="shared" si="274"/>
        <v>0</v>
      </c>
      <c r="L668" s="146">
        <f t="shared" si="274"/>
        <v>0</v>
      </c>
    </row>
    <row r="669" spans="1:12" s="6" customFormat="1">
      <c r="A669" s="29"/>
      <c r="B669" s="30"/>
      <c r="C669" s="31"/>
      <c r="D669" s="31"/>
      <c r="E669" s="31"/>
      <c r="F669" s="31"/>
      <c r="G669" s="32"/>
      <c r="H669" s="32"/>
      <c r="I669" s="153"/>
      <c r="J669" s="154"/>
      <c r="K669" s="146">
        <f t="shared" si="274"/>
        <v>0</v>
      </c>
      <c r="L669" s="146">
        <f t="shared" si="274"/>
        <v>0</v>
      </c>
    </row>
    <row r="670" spans="1:12" s="20" customFormat="1" ht="25.5">
      <c r="A670" s="16" t="s">
        <v>499</v>
      </c>
      <c r="B670" s="17" t="s">
        <v>500</v>
      </c>
      <c r="C670" s="18" t="s">
        <v>7</v>
      </c>
      <c r="D670" s="18" t="s">
        <v>7</v>
      </c>
      <c r="E670" s="18" t="s">
        <v>8</v>
      </c>
      <c r="F670" s="18" t="s">
        <v>9</v>
      </c>
      <c r="G670" s="19">
        <f>G671+G751</f>
        <v>394870300</v>
      </c>
      <c r="H670" s="19">
        <f>H671+H751</f>
        <v>403853990</v>
      </c>
      <c r="I670" s="157">
        <v>394870300</v>
      </c>
      <c r="J670" s="158">
        <v>403853990</v>
      </c>
      <c r="K670" s="146">
        <f t="shared" si="274"/>
        <v>0</v>
      </c>
      <c r="L670" s="146">
        <f t="shared" si="274"/>
        <v>0</v>
      </c>
    </row>
    <row r="671" spans="1:12" s="20" customFormat="1">
      <c r="A671" s="21" t="s">
        <v>232</v>
      </c>
      <c r="B671" s="22" t="s">
        <v>500</v>
      </c>
      <c r="C671" s="23" t="s">
        <v>233</v>
      </c>
      <c r="D671" s="23" t="s">
        <v>7</v>
      </c>
      <c r="E671" s="23" t="s">
        <v>8</v>
      </c>
      <c r="F671" s="23" t="s">
        <v>9</v>
      </c>
      <c r="G671" s="24">
        <f>G672+G708</f>
        <v>155730580</v>
      </c>
      <c r="H671" s="24">
        <f>H672+H708</f>
        <v>155845720</v>
      </c>
      <c r="I671" s="149">
        <v>155730580</v>
      </c>
      <c r="J671" s="150">
        <v>155845720</v>
      </c>
      <c r="K671" s="146">
        <f t="shared" si="274"/>
        <v>0</v>
      </c>
      <c r="L671" s="146">
        <f t="shared" si="274"/>
        <v>0</v>
      </c>
    </row>
    <row r="672" spans="1:12" s="20" customFormat="1">
      <c r="A672" s="25" t="s">
        <v>447</v>
      </c>
      <c r="B672" s="26" t="s">
        <v>500</v>
      </c>
      <c r="C672" s="27" t="s">
        <v>233</v>
      </c>
      <c r="D672" s="27" t="s">
        <v>13</v>
      </c>
      <c r="E672" s="27" t="s">
        <v>8</v>
      </c>
      <c r="F672" s="27" t="s">
        <v>9</v>
      </c>
      <c r="G672" s="28">
        <f>G673+G700</f>
        <v>144698790</v>
      </c>
      <c r="H672" s="28">
        <f>H673+H700</f>
        <v>144813930</v>
      </c>
      <c r="I672" s="151">
        <v>144698790</v>
      </c>
      <c r="J672" s="152">
        <v>144813930</v>
      </c>
      <c r="K672" s="146">
        <f t="shared" si="274"/>
        <v>0</v>
      </c>
      <c r="L672" s="146">
        <f t="shared" si="274"/>
        <v>0</v>
      </c>
    </row>
    <row r="673" spans="1:12" s="20" customFormat="1">
      <c r="A673" s="29" t="s">
        <v>244</v>
      </c>
      <c r="B673" s="30" t="s">
        <v>500</v>
      </c>
      <c r="C673" s="31" t="s">
        <v>233</v>
      </c>
      <c r="D673" s="31" t="s">
        <v>13</v>
      </c>
      <c r="E673" s="31" t="s">
        <v>245</v>
      </c>
      <c r="F673" s="31" t="s">
        <v>9</v>
      </c>
      <c r="G673" s="32">
        <f t="shared" ref="G673:H673" si="276">G674+G681</f>
        <v>144305990</v>
      </c>
      <c r="H673" s="32">
        <f t="shared" si="276"/>
        <v>144421130</v>
      </c>
      <c r="I673" s="153">
        <v>144305990</v>
      </c>
      <c r="J673" s="154">
        <v>144421130</v>
      </c>
      <c r="K673" s="146">
        <f t="shared" si="274"/>
        <v>0</v>
      </c>
      <c r="L673" s="146">
        <f t="shared" si="274"/>
        <v>0</v>
      </c>
    </row>
    <row r="674" spans="1:12" s="20" customFormat="1" ht="51">
      <c r="A674" s="29" t="s">
        <v>246</v>
      </c>
      <c r="B674" s="30" t="s">
        <v>500</v>
      </c>
      <c r="C674" s="31" t="s">
        <v>233</v>
      </c>
      <c r="D674" s="31" t="s">
        <v>13</v>
      </c>
      <c r="E674" s="31" t="s">
        <v>247</v>
      </c>
      <c r="F674" s="31" t="s">
        <v>9</v>
      </c>
      <c r="G674" s="32">
        <f t="shared" ref="G674:H675" si="277">G675</f>
        <v>361500</v>
      </c>
      <c r="H674" s="32">
        <f t="shared" si="277"/>
        <v>361500</v>
      </c>
      <c r="I674" s="153">
        <v>361500</v>
      </c>
      <c r="J674" s="154">
        <v>361500</v>
      </c>
      <c r="K674" s="146">
        <f t="shared" si="274"/>
        <v>0</v>
      </c>
      <c r="L674" s="146">
        <f t="shared" si="274"/>
        <v>0</v>
      </c>
    </row>
    <row r="675" spans="1:12" s="20" customFormat="1" ht="63.75">
      <c r="A675" s="29" t="s">
        <v>248</v>
      </c>
      <c r="B675" s="30" t="s">
        <v>500</v>
      </c>
      <c r="C675" s="31" t="s">
        <v>233</v>
      </c>
      <c r="D675" s="31" t="s">
        <v>13</v>
      </c>
      <c r="E675" s="31" t="s">
        <v>249</v>
      </c>
      <c r="F675" s="31" t="s">
        <v>9</v>
      </c>
      <c r="G675" s="32">
        <f t="shared" si="277"/>
        <v>361500</v>
      </c>
      <c r="H675" s="32">
        <f t="shared" si="277"/>
        <v>361500</v>
      </c>
      <c r="I675" s="153">
        <v>361500</v>
      </c>
      <c r="J675" s="154">
        <v>361500</v>
      </c>
      <c r="K675" s="146">
        <f t="shared" si="274"/>
        <v>0</v>
      </c>
      <c r="L675" s="146">
        <f t="shared" si="274"/>
        <v>0</v>
      </c>
    </row>
    <row r="676" spans="1:12" s="20" customFormat="1" ht="25.5">
      <c r="A676" s="29" t="s">
        <v>250</v>
      </c>
      <c r="B676" s="30" t="s">
        <v>500</v>
      </c>
      <c r="C676" s="31" t="s">
        <v>233</v>
      </c>
      <c r="D676" s="31" t="s">
        <v>13</v>
      </c>
      <c r="E676" s="31" t="s">
        <v>251</v>
      </c>
      <c r="F676" s="31" t="s">
        <v>9</v>
      </c>
      <c r="G676" s="32">
        <f t="shared" ref="G676:H676" si="278">G677+G679</f>
        <v>361500</v>
      </c>
      <c r="H676" s="32">
        <f t="shared" si="278"/>
        <v>361500</v>
      </c>
      <c r="I676" s="153">
        <v>361500</v>
      </c>
      <c r="J676" s="154">
        <v>361500</v>
      </c>
      <c r="K676" s="146">
        <f t="shared" si="274"/>
        <v>0</v>
      </c>
      <c r="L676" s="146">
        <f t="shared" si="274"/>
        <v>0</v>
      </c>
    </row>
    <row r="677" spans="1:12" s="20" customFormat="1">
      <c r="A677" s="29" t="s">
        <v>395</v>
      </c>
      <c r="B677" s="30" t="s">
        <v>500</v>
      </c>
      <c r="C677" s="31" t="s">
        <v>233</v>
      </c>
      <c r="D677" s="31" t="s">
        <v>13</v>
      </c>
      <c r="E677" s="31" t="s">
        <v>251</v>
      </c>
      <c r="F677" s="31" t="s">
        <v>396</v>
      </c>
      <c r="G677" s="32">
        <f t="shared" ref="G677:H677" si="279">SUM(G678:G678)</f>
        <v>291500</v>
      </c>
      <c r="H677" s="32">
        <f t="shared" si="279"/>
        <v>291500</v>
      </c>
      <c r="I677" s="153">
        <v>291500</v>
      </c>
      <c r="J677" s="154">
        <v>291500</v>
      </c>
      <c r="K677" s="146">
        <f t="shared" si="274"/>
        <v>0</v>
      </c>
      <c r="L677" s="146">
        <f t="shared" si="274"/>
        <v>0</v>
      </c>
    </row>
    <row r="678" spans="1:12" s="20" customFormat="1">
      <c r="A678" s="33" t="s">
        <v>399</v>
      </c>
      <c r="B678" s="30" t="s">
        <v>500</v>
      </c>
      <c r="C678" s="31" t="s">
        <v>233</v>
      </c>
      <c r="D678" s="31" t="s">
        <v>13</v>
      </c>
      <c r="E678" s="31" t="s">
        <v>251</v>
      </c>
      <c r="F678" s="31" t="s">
        <v>400</v>
      </c>
      <c r="G678" s="32">
        <v>291500</v>
      </c>
      <c r="H678" s="32">
        <v>291500</v>
      </c>
      <c r="I678" s="153">
        <v>291500</v>
      </c>
      <c r="J678" s="154">
        <v>291500</v>
      </c>
      <c r="K678" s="146">
        <f t="shared" si="274"/>
        <v>0</v>
      </c>
      <c r="L678" s="146">
        <f t="shared" si="274"/>
        <v>0</v>
      </c>
    </row>
    <row r="679" spans="1:12" s="20" customFormat="1">
      <c r="A679" s="36" t="s">
        <v>401</v>
      </c>
      <c r="B679" s="30" t="s">
        <v>500</v>
      </c>
      <c r="C679" s="31" t="s">
        <v>233</v>
      </c>
      <c r="D679" s="31" t="s">
        <v>13</v>
      </c>
      <c r="E679" s="31" t="s">
        <v>251</v>
      </c>
      <c r="F679" s="31" t="s">
        <v>402</v>
      </c>
      <c r="G679" s="32">
        <f t="shared" ref="G679:H679" si="280">SUM(G680:G680)</f>
        <v>70000</v>
      </c>
      <c r="H679" s="32">
        <f t="shared" si="280"/>
        <v>70000</v>
      </c>
      <c r="I679" s="153">
        <v>70000</v>
      </c>
      <c r="J679" s="154">
        <v>70000</v>
      </c>
      <c r="K679" s="146">
        <f t="shared" si="274"/>
        <v>0</v>
      </c>
      <c r="L679" s="146">
        <f t="shared" si="274"/>
        <v>0</v>
      </c>
    </row>
    <row r="680" spans="1:12" s="20" customFormat="1">
      <c r="A680" s="33" t="s">
        <v>405</v>
      </c>
      <c r="B680" s="30" t="s">
        <v>500</v>
      </c>
      <c r="C680" s="31" t="s">
        <v>233</v>
      </c>
      <c r="D680" s="31" t="s">
        <v>13</v>
      </c>
      <c r="E680" s="31" t="s">
        <v>251</v>
      </c>
      <c r="F680" s="31" t="s">
        <v>406</v>
      </c>
      <c r="G680" s="32">
        <v>70000</v>
      </c>
      <c r="H680" s="32">
        <v>70000</v>
      </c>
      <c r="I680" s="153">
        <v>70000</v>
      </c>
      <c r="J680" s="154">
        <v>70000</v>
      </c>
      <c r="K680" s="146">
        <f t="shared" si="274"/>
        <v>0</v>
      </c>
      <c r="L680" s="146">
        <f t="shared" si="274"/>
        <v>0</v>
      </c>
    </row>
    <row r="681" spans="1:12" s="20" customFormat="1">
      <c r="A681" s="29" t="s">
        <v>501</v>
      </c>
      <c r="B681" s="30" t="s">
        <v>500</v>
      </c>
      <c r="C681" s="31" t="s">
        <v>233</v>
      </c>
      <c r="D681" s="31" t="s">
        <v>13</v>
      </c>
      <c r="E681" s="31" t="s">
        <v>502</v>
      </c>
      <c r="F681" s="31" t="s">
        <v>9</v>
      </c>
      <c r="G681" s="32">
        <f t="shared" ref="G681:H681" si="281">G682+G692+G696+G688</f>
        <v>143944490</v>
      </c>
      <c r="H681" s="32">
        <f t="shared" si="281"/>
        <v>144059630</v>
      </c>
      <c r="I681" s="153">
        <v>143944490</v>
      </c>
      <c r="J681" s="154">
        <v>144059630</v>
      </c>
      <c r="K681" s="146">
        <f t="shared" si="274"/>
        <v>0</v>
      </c>
      <c r="L681" s="146">
        <f t="shared" si="274"/>
        <v>0</v>
      </c>
    </row>
    <row r="682" spans="1:12" s="20" customFormat="1" ht="38.25">
      <c r="A682" s="29" t="s">
        <v>503</v>
      </c>
      <c r="B682" s="30" t="s">
        <v>500</v>
      </c>
      <c r="C682" s="31" t="s">
        <v>233</v>
      </c>
      <c r="D682" s="31" t="s">
        <v>13</v>
      </c>
      <c r="E682" s="31" t="s">
        <v>504</v>
      </c>
      <c r="F682" s="31" t="s">
        <v>9</v>
      </c>
      <c r="G682" s="32">
        <f t="shared" ref="G682:H682" si="282">G683</f>
        <v>139009090</v>
      </c>
      <c r="H682" s="32">
        <f t="shared" si="282"/>
        <v>139124230</v>
      </c>
      <c r="I682" s="153">
        <v>139009090</v>
      </c>
      <c r="J682" s="154">
        <v>139124230</v>
      </c>
      <c r="K682" s="146">
        <f t="shared" si="274"/>
        <v>0</v>
      </c>
      <c r="L682" s="146">
        <f t="shared" si="274"/>
        <v>0</v>
      </c>
    </row>
    <row r="683" spans="1:12" s="20" customFormat="1" ht="25.5">
      <c r="A683" s="29" t="s">
        <v>136</v>
      </c>
      <c r="B683" s="30" t="s">
        <v>500</v>
      </c>
      <c r="C683" s="31" t="s">
        <v>233</v>
      </c>
      <c r="D683" s="31" t="s">
        <v>13</v>
      </c>
      <c r="E683" s="31" t="s">
        <v>505</v>
      </c>
      <c r="F683" s="31" t="s">
        <v>9</v>
      </c>
      <c r="G683" s="32">
        <f t="shared" ref="G683:H683" si="283">G684+G686</f>
        <v>139009090</v>
      </c>
      <c r="H683" s="32">
        <f t="shared" si="283"/>
        <v>139124230</v>
      </c>
      <c r="I683" s="153">
        <v>139009090</v>
      </c>
      <c r="J683" s="154">
        <v>139124230</v>
      </c>
      <c r="K683" s="146">
        <f t="shared" si="274"/>
        <v>0</v>
      </c>
      <c r="L683" s="146">
        <f t="shared" si="274"/>
        <v>0</v>
      </c>
    </row>
    <row r="684" spans="1:12" s="20" customFormat="1">
      <c r="A684" s="29" t="s">
        <v>395</v>
      </c>
      <c r="B684" s="30" t="s">
        <v>500</v>
      </c>
      <c r="C684" s="31" t="s">
        <v>233</v>
      </c>
      <c r="D684" s="31" t="s">
        <v>13</v>
      </c>
      <c r="E684" s="31" t="s">
        <v>505</v>
      </c>
      <c r="F684" s="31" t="s">
        <v>396</v>
      </c>
      <c r="G684" s="32">
        <f t="shared" ref="G684:H684" si="284">SUM(G685:G685)</f>
        <v>123809170</v>
      </c>
      <c r="H684" s="32">
        <f t="shared" si="284"/>
        <v>123919580</v>
      </c>
      <c r="I684" s="153">
        <v>123809170</v>
      </c>
      <c r="J684" s="154">
        <v>123919580</v>
      </c>
      <c r="K684" s="146">
        <f t="shared" si="274"/>
        <v>0</v>
      </c>
      <c r="L684" s="146">
        <f t="shared" si="274"/>
        <v>0</v>
      </c>
    </row>
    <row r="685" spans="1:12" s="20" customFormat="1" ht="38.25">
      <c r="A685" s="33" t="s">
        <v>397</v>
      </c>
      <c r="B685" s="30" t="s">
        <v>500</v>
      </c>
      <c r="C685" s="31" t="s">
        <v>233</v>
      </c>
      <c r="D685" s="31" t="s">
        <v>13</v>
      </c>
      <c r="E685" s="31" t="s">
        <v>505</v>
      </c>
      <c r="F685" s="31" t="s">
        <v>398</v>
      </c>
      <c r="G685" s="32">
        <v>123809170</v>
      </c>
      <c r="H685" s="32">
        <v>123919580</v>
      </c>
      <c r="I685" s="153">
        <v>123809170</v>
      </c>
      <c r="J685" s="154">
        <v>123919580</v>
      </c>
      <c r="K685" s="146">
        <f t="shared" si="274"/>
        <v>0</v>
      </c>
      <c r="L685" s="146">
        <f t="shared" si="274"/>
        <v>0</v>
      </c>
    </row>
    <row r="686" spans="1:12" s="6" customFormat="1">
      <c r="A686" s="29" t="s">
        <v>401</v>
      </c>
      <c r="B686" s="30" t="s">
        <v>500</v>
      </c>
      <c r="C686" s="31" t="s">
        <v>233</v>
      </c>
      <c r="D686" s="31" t="s">
        <v>13</v>
      </c>
      <c r="E686" s="31" t="s">
        <v>505</v>
      </c>
      <c r="F686" s="31" t="s">
        <v>402</v>
      </c>
      <c r="G686" s="32">
        <f t="shared" ref="G686:H686" si="285">SUM(G687:G687)</f>
        <v>15199920</v>
      </c>
      <c r="H686" s="32">
        <f t="shared" si="285"/>
        <v>15204650</v>
      </c>
      <c r="I686" s="153">
        <v>15199920</v>
      </c>
      <c r="J686" s="154">
        <v>15204650</v>
      </c>
      <c r="K686" s="146">
        <f t="shared" si="274"/>
        <v>0</v>
      </c>
      <c r="L686" s="146">
        <f t="shared" si="274"/>
        <v>0</v>
      </c>
    </row>
    <row r="687" spans="1:12" s="6" customFormat="1" ht="38.25">
      <c r="A687" s="33" t="s">
        <v>403</v>
      </c>
      <c r="B687" s="30" t="s">
        <v>500</v>
      </c>
      <c r="C687" s="31" t="s">
        <v>233</v>
      </c>
      <c r="D687" s="31" t="s">
        <v>13</v>
      </c>
      <c r="E687" s="31" t="s">
        <v>505</v>
      </c>
      <c r="F687" s="31" t="s">
        <v>404</v>
      </c>
      <c r="G687" s="32">
        <v>15199920</v>
      </c>
      <c r="H687" s="32">
        <v>15204650</v>
      </c>
      <c r="I687" s="153">
        <v>15199920</v>
      </c>
      <c r="J687" s="154">
        <v>15204650</v>
      </c>
      <c r="K687" s="146">
        <f t="shared" si="274"/>
        <v>0</v>
      </c>
      <c r="L687" s="146">
        <f t="shared" si="274"/>
        <v>0</v>
      </c>
    </row>
    <row r="688" spans="1:12" s="20" customFormat="1" ht="38.25">
      <c r="A688" s="29" t="s">
        <v>506</v>
      </c>
      <c r="B688" s="30" t="s">
        <v>500</v>
      </c>
      <c r="C688" s="31" t="s">
        <v>233</v>
      </c>
      <c r="D688" s="31" t="s">
        <v>13</v>
      </c>
      <c r="E688" s="31" t="s">
        <v>507</v>
      </c>
      <c r="F688" s="31" t="s">
        <v>9</v>
      </c>
      <c r="G688" s="32">
        <f t="shared" ref="G688:H690" si="286">G689</f>
        <v>4047000</v>
      </c>
      <c r="H688" s="32">
        <f t="shared" si="286"/>
        <v>4047000</v>
      </c>
      <c r="I688" s="153">
        <v>4047000</v>
      </c>
      <c r="J688" s="154">
        <v>4047000</v>
      </c>
      <c r="K688" s="146">
        <f t="shared" si="274"/>
        <v>0</v>
      </c>
      <c r="L688" s="146">
        <f t="shared" si="274"/>
        <v>0</v>
      </c>
    </row>
    <row r="689" spans="1:12" s="20" customFormat="1" ht="25.5">
      <c r="A689" s="29" t="s">
        <v>508</v>
      </c>
      <c r="B689" s="30" t="s">
        <v>500</v>
      </c>
      <c r="C689" s="31" t="s">
        <v>233</v>
      </c>
      <c r="D689" s="31" t="s">
        <v>13</v>
      </c>
      <c r="E689" s="31" t="s">
        <v>509</v>
      </c>
      <c r="F689" s="31" t="s">
        <v>9</v>
      </c>
      <c r="G689" s="32">
        <f t="shared" si="286"/>
        <v>4047000</v>
      </c>
      <c r="H689" s="32">
        <f t="shared" si="286"/>
        <v>4047000</v>
      </c>
      <c r="I689" s="153">
        <v>4047000</v>
      </c>
      <c r="J689" s="154">
        <v>4047000</v>
      </c>
      <c r="K689" s="146">
        <f t="shared" si="274"/>
        <v>0</v>
      </c>
      <c r="L689" s="146">
        <f t="shared" si="274"/>
        <v>0</v>
      </c>
    </row>
    <row r="690" spans="1:12" s="20" customFormat="1">
      <c r="A690" s="29" t="s">
        <v>395</v>
      </c>
      <c r="B690" s="30" t="s">
        <v>500</v>
      </c>
      <c r="C690" s="31" t="s">
        <v>233</v>
      </c>
      <c r="D690" s="31" t="s">
        <v>13</v>
      </c>
      <c r="E690" s="31" t="s">
        <v>509</v>
      </c>
      <c r="F690" s="31" t="s">
        <v>396</v>
      </c>
      <c r="G690" s="32">
        <f t="shared" si="286"/>
        <v>4047000</v>
      </c>
      <c r="H690" s="32">
        <f t="shared" si="286"/>
        <v>4047000</v>
      </c>
      <c r="I690" s="153">
        <v>4047000</v>
      </c>
      <c r="J690" s="154">
        <v>4047000</v>
      </c>
      <c r="K690" s="146">
        <f t="shared" si="274"/>
        <v>0</v>
      </c>
      <c r="L690" s="146">
        <f t="shared" si="274"/>
        <v>0</v>
      </c>
    </row>
    <row r="691" spans="1:12" s="20" customFormat="1">
      <c r="A691" s="33" t="s">
        <v>399</v>
      </c>
      <c r="B691" s="30" t="s">
        <v>500</v>
      </c>
      <c r="C691" s="31" t="s">
        <v>233</v>
      </c>
      <c r="D691" s="31" t="s">
        <v>13</v>
      </c>
      <c r="E691" s="31" t="s">
        <v>509</v>
      </c>
      <c r="F691" s="31" t="s">
        <v>400</v>
      </c>
      <c r="G691" s="32">
        <v>4047000</v>
      </c>
      <c r="H691" s="32">
        <v>4047000</v>
      </c>
      <c r="I691" s="153">
        <v>4047000</v>
      </c>
      <c r="J691" s="154">
        <v>4047000</v>
      </c>
      <c r="K691" s="146">
        <f t="shared" si="274"/>
        <v>0</v>
      </c>
      <c r="L691" s="146">
        <f t="shared" si="274"/>
        <v>0</v>
      </c>
    </row>
    <row r="692" spans="1:12" s="20" customFormat="1" ht="89.25">
      <c r="A692" s="29" t="s">
        <v>510</v>
      </c>
      <c r="B692" s="30" t="s">
        <v>500</v>
      </c>
      <c r="C692" s="31" t="s">
        <v>233</v>
      </c>
      <c r="D692" s="31" t="s">
        <v>13</v>
      </c>
      <c r="E692" s="31" t="s">
        <v>511</v>
      </c>
      <c r="F692" s="31" t="s">
        <v>9</v>
      </c>
      <c r="G692" s="32">
        <f t="shared" ref="G692:H694" si="287">G693</f>
        <v>670000</v>
      </c>
      <c r="H692" s="32">
        <f t="shared" si="287"/>
        <v>670000</v>
      </c>
      <c r="I692" s="153">
        <v>670000</v>
      </c>
      <c r="J692" s="154">
        <v>670000</v>
      </c>
      <c r="K692" s="146">
        <f t="shared" si="274"/>
        <v>0</v>
      </c>
      <c r="L692" s="146">
        <f t="shared" si="274"/>
        <v>0</v>
      </c>
    </row>
    <row r="693" spans="1:12" s="20" customFormat="1" ht="76.5">
      <c r="A693" s="29" t="s">
        <v>512</v>
      </c>
      <c r="B693" s="30" t="s">
        <v>500</v>
      </c>
      <c r="C693" s="31" t="s">
        <v>233</v>
      </c>
      <c r="D693" s="31" t="s">
        <v>13</v>
      </c>
      <c r="E693" s="31" t="s">
        <v>513</v>
      </c>
      <c r="F693" s="31" t="s">
        <v>9</v>
      </c>
      <c r="G693" s="32">
        <f t="shared" si="287"/>
        <v>670000</v>
      </c>
      <c r="H693" s="32">
        <f t="shared" si="287"/>
        <v>670000</v>
      </c>
      <c r="I693" s="153">
        <v>670000</v>
      </c>
      <c r="J693" s="154">
        <v>670000</v>
      </c>
      <c r="K693" s="146">
        <f t="shared" si="274"/>
        <v>0</v>
      </c>
      <c r="L693" s="146">
        <f t="shared" si="274"/>
        <v>0</v>
      </c>
    </row>
    <row r="694" spans="1:12" s="20" customFormat="1">
      <c r="A694" s="29" t="s">
        <v>395</v>
      </c>
      <c r="B694" s="30" t="s">
        <v>500</v>
      </c>
      <c r="C694" s="31" t="s">
        <v>233</v>
      </c>
      <c r="D694" s="31" t="s">
        <v>13</v>
      </c>
      <c r="E694" s="31" t="s">
        <v>513</v>
      </c>
      <c r="F694" s="31" t="s">
        <v>396</v>
      </c>
      <c r="G694" s="32">
        <f t="shared" si="287"/>
        <v>670000</v>
      </c>
      <c r="H694" s="32">
        <f t="shared" si="287"/>
        <v>670000</v>
      </c>
      <c r="I694" s="153">
        <v>670000</v>
      </c>
      <c r="J694" s="154">
        <v>670000</v>
      </c>
      <c r="K694" s="146">
        <f t="shared" si="274"/>
        <v>0</v>
      </c>
      <c r="L694" s="146">
        <f t="shared" si="274"/>
        <v>0</v>
      </c>
    </row>
    <row r="695" spans="1:12" s="20" customFormat="1">
      <c r="A695" s="33" t="s">
        <v>399</v>
      </c>
      <c r="B695" s="30" t="s">
        <v>500</v>
      </c>
      <c r="C695" s="31" t="s">
        <v>233</v>
      </c>
      <c r="D695" s="31" t="s">
        <v>13</v>
      </c>
      <c r="E695" s="31" t="s">
        <v>513</v>
      </c>
      <c r="F695" s="31" t="s">
        <v>400</v>
      </c>
      <c r="G695" s="32">
        <v>670000</v>
      </c>
      <c r="H695" s="32">
        <v>670000</v>
      </c>
      <c r="I695" s="153">
        <v>670000</v>
      </c>
      <c r="J695" s="154">
        <v>670000</v>
      </c>
      <c r="K695" s="146">
        <f t="shared" si="274"/>
        <v>0</v>
      </c>
      <c r="L695" s="146">
        <f t="shared" si="274"/>
        <v>0</v>
      </c>
    </row>
    <row r="696" spans="1:12" s="20" customFormat="1" ht="38.25">
      <c r="A696" s="29" t="s">
        <v>514</v>
      </c>
      <c r="B696" s="30" t="s">
        <v>500</v>
      </c>
      <c r="C696" s="31" t="s">
        <v>233</v>
      </c>
      <c r="D696" s="31" t="s">
        <v>13</v>
      </c>
      <c r="E696" s="31" t="s">
        <v>515</v>
      </c>
      <c r="F696" s="31" t="s">
        <v>9</v>
      </c>
      <c r="G696" s="32">
        <f t="shared" ref="G696:H696" si="288">G697</f>
        <v>218400</v>
      </c>
      <c r="H696" s="32">
        <f t="shared" si="288"/>
        <v>218400</v>
      </c>
      <c r="I696" s="153">
        <v>218400</v>
      </c>
      <c r="J696" s="154">
        <v>218400</v>
      </c>
      <c r="K696" s="146">
        <f t="shared" si="274"/>
        <v>0</v>
      </c>
      <c r="L696" s="146">
        <f t="shared" si="274"/>
        <v>0</v>
      </c>
    </row>
    <row r="697" spans="1:12" s="20" customFormat="1" ht="38.25">
      <c r="A697" s="29" t="s">
        <v>516</v>
      </c>
      <c r="B697" s="30" t="s">
        <v>500</v>
      </c>
      <c r="C697" s="31" t="s">
        <v>233</v>
      </c>
      <c r="D697" s="31" t="s">
        <v>13</v>
      </c>
      <c r="E697" s="31" t="s">
        <v>517</v>
      </c>
      <c r="F697" s="31" t="s">
        <v>9</v>
      </c>
      <c r="G697" s="32">
        <f>G698</f>
        <v>218400</v>
      </c>
      <c r="H697" s="32">
        <f>H698</f>
        <v>218400</v>
      </c>
      <c r="I697" s="153">
        <v>218400</v>
      </c>
      <c r="J697" s="154">
        <v>218400</v>
      </c>
      <c r="K697" s="146">
        <f t="shared" si="274"/>
        <v>0</v>
      </c>
      <c r="L697" s="146">
        <f t="shared" si="274"/>
        <v>0</v>
      </c>
    </row>
    <row r="698" spans="1:12" s="20" customFormat="1">
      <c r="A698" s="29" t="s">
        <v>395</v>
      </c>
      <c r="B698" s="30" t="s">
        <v>500</v>
      </c>
      <c r="C698" s="31" t="s">
        <v>233</v>
      </c>
      <c r="D698" s="31" t="s">
        <v>13</v>
      </c>
      <c r="E698" s="31" t="s">
        <v>517</v>
      </c>
      <c r="F698" s="31" t="s">
        <v>396</v>
      </c>
      <c r="G698" s="32">
        <f t="shared" ref="G698:H698" si="289">G699</f>
        <v>218400</v>
      </c>
      <c r="H698" s="32">
        <f t="shared" si="289"/>
        <v>218400</v>
      </c>
      <c r="I698" s="153">
        <v>218400</v>
      </c>
      <c r="J698" s="154">
        <v>218400</v>
      </c>
      <c r="K698" s="146">
        <f t="shared" si="274"/>
        <v>0</v>
      </c>
      <c r="L698" s="146">
        <f t="shared" si="274"/>
        <v>0</v>
      </c>
    </row>
    <row r="699" spans="1:12" s="20" customFormat="1">
      <c r="A699" s="33" t="s">
        <v>399</v>
      </c>
      <c r="B699" s="30" t="s">
        <v>500</v>
      </c>
      <c r="C699" s="31" t="s">
        <v>233</v>
      </c>
      <c r="D699" s="31" t="s">
        <v>13</v>
      </c>
      <c r="E699" s="31" t="s">
        <v>517</v>
      </c>
      <c r="F699" s="31" t="s">
        <v>400</v>
      </c>
      <c r="G699" s="32">
        <v>218400</v>
      </c>
      <c r="H699" s="32">
        <v>218400</v>
      </c>
      <c r="I699" s="153">
        <v>218400</v>
      </c>
      <c r="J699" s="154">
        <v>218400</v>
      </c>
      <c r="K699" s="146">
        <f t="shared" si="274"/>
        <v>0</v>
      </c>
      <c r="L699" s="146">
        <f t="shared" si="274"/>
        <v>0</v>
      </c>
    </row>
    <row r="700" spans="1:12" s="20" customFormat="1" ht="63.75">
      <c r="A700" s="29" t="s">
        <v>417</v>
      </c>
      <c r="B700" s="30" t="s">
        <v>500</v>
      </c>
      <c r="C700" s="31" t="s">
        <v>233</v>
      </c>
      <c r="D700" s="31" t="s">
        <v>13</v>
      </c>
      <c r="E700" s="31" t="s">
        <v>418</v>
      </c>
      <c r="F700" s="31" t="s">
        <v>9</v>
      </c>
      <c r="G700" s="32">
        <f t="shared" ref="G700:H702" si="290">G701</f>
        <v>392800</v>
      </c>
      <c r="H700" s="32">
        <f t="shared" si="290"/>
        <v>392800</v>
      </c>
      <c r="I700" s="153">
        <v>392800</v>
      </c>
      <c r="J700" s="154">
        <v>392800</v>
      </c>
      <c r="K700" s="146">
        <f t="shared" si="274"/>
        <v>0</v>
      </c>
      <c r="L700" s="146">
        <f t="shared" si="274"/>
        <v>0</v>
      </c>
    </row>
    <row r="701" spans="1:12" s="20" customFormat="1" ht="25.5">
      <c r="A701" s="29" t="s">
        <v>419</v>
      </c>
      <c r="B701" s="30" t="s">
        <v>500</v>
      </c>
      <c r="C701" s="31" t="s">
        <v>233</v>
      </c>
      <c r="D701" s="31" t="s">
        <v>13</v>
      </c>
      <c r="E701" s="31" t="s">
        <v>420</v>
      </c>
      <c r="F701" s="31" t="s">
        <v>9</v>
      </c>
      <c r="G701" s="32">
        <f t="shared" si="290"/>
        <v>392800</v>
      </c>
      <c r="H701" s="32">
        <f t="shared" si="290"/>
        <v>392800</v>
      </c>
      <c r="I701" s="153">
        <v>392800</v>
      </c>
      <c r="J701" s="154">
        <v>392800</v>
      </c>
      <c r="K701" s="146">
        <f t="shared" si="274"/>
        <v>0</v>
      </c>
      <c r="L701" s="146">
        <f t="shared" si="274"/>
        <v>0</v>
      </c>
    </row>
    <row r="702" spans="1:12" s="20" customFormat="1" ht="25.5">
      <c r="A702" s="29" t="s">
        <v>421</v>
      </c>
      <c r="B702" s="30" t="s">
        <v>500</v>
      </c>
      <c r="C702" s="31" t="s">
        <v>233</v>
      </c>
      <c r="D702" s="31" t="s">
        <v>13</v>
      </c>
      <c r="E702" s="31" t="s">
        <v>422</v>
      </c>
      <c r="F702" s="31" t="s">
        <v>9</v>
      </c>
      <c r="G702" s="32">
        <f t="shared" si="290"/>
        <v>392800</v>
      </c>
      <c r="H702" s="32">
        <f t="shared" si="290"/>
        <v>392800</v>
      </c>
      <c r="I702" s="153">
        <v>392800</v>
      </c>
      <c r="J702" s="154">
        <v>392800</v>
      </c>
      <c r="K702" s="146">
        <f t="shared" si="274"/>
        <v>0</v>
      </c>
      <c r="L702" s="146">
        <f t="shared" si="274"/>
        <v>0</v>
      </c>
    </row>
    <row r="703" spans="1:12" s="20" customFormat="1" ht="38.25">
      <c r="A703" s="29" t="s">
        <v>423</v>
      </c>
      <c r="B703" s="30" t="s">
        <v>500</v>
      </c>
      <c r="C703" s="31" t="s">
        <v>233</v>
      </c>
      <c r="D703" s="31" t="s">
        <v>13</v>
      </c>
      <c r="E703" s="31" t="s">
        <v>424</v>
      </c>
      <c r="F703" s="31" t="s">
        <v>9</v>
      </c>
      <c r="G703" s="32">
        <f t="shared" ref="G703:H703" si="291">G704+G706</f>
        <v>392800</v>
      </c>
      <c r="H703" s="32">
        <f t="shared" si="291"/>
        <v>392800</v>
      </c>
      <c r="I703" s="153">
        <v>392800</v>
      </c>
      <c r="J703" s="154">
        <v>392800</v>
      </c>
      <c r="K703" s="146">
        <f t="shared" si="274"/>
        <v>0</v>
      </c>
      <c r="L703" s="146">
        <f t="shared" si="274"/>
        <v>0</v>
      </c>
    </row>
    <row r="704" spans="1:12" s="20" customFormat="1">
      <c r="A704" s="29" t="s">
        <v>395</v>
      </c>
      <c r="B704" s="30" t="s">
        <v>500</v>
      </c>
      <c r="C704" s="31" t="s">
        <v>233</v>
      </c>
      <c r="D704" s="31" t="s">
        <v>13</v>
      </c>
      <c r="E704" s="31" t="s">
        <v>424</v>
      </c>
      <c r="F704" s="31" t="s">
        <v>396</v>
      </c>
      <c r="G704" s="32">
        <f t="shared" ref="G704:H704" si="292">G705</f>
        <v>344800</v>
      </c>
      <c r="H704" s="32">
        <f t="shared" si="292"/>
        <v>344800</v>
      </c>
      <c r="I704" s="153">
        <v>344800</v>
      </c>
      <c r="J704" s="154">
        <v>344800</v>
      </c>
      <c r="K704" s="146">
        <f t="shared" si="274"/>
        <v>0</v>
      </c>
      <c r="L704" s="146">
        <f t="shared" si="274"/>
        <v>0</v>
      </c>
    </row>
    <row r="705" spans="1:12" s="20" customFormat="1">
      <c r="A705" s="33" t="s">
        <v>399</v>
      </c>
      <c r="B705" s="30" t="s">
        <v>500</v>
      </c>
      <c r="C705" s="31" t="s">
        <v>233</v>
      </c>
      <c r="D705" s="31" t="s">
        <v>13</v>
      </c>
      <c r="E705" s="31" t="s">
        <v>424</v>
      </c>
      <c r="F705" s="31" t="s">
        <v>400</v>
      </c>
      <c r="G705" s="32">
        <v>344800</v>
      </c>
      <c r="H705" s="32">
        <v>344800</v>
      </c>
      <c r="I705" s="153">
        <v>344800</v>
      </c>
      <c r="J705" s="154">
        <v>344800</v>
      </c>
      <c r="K705" s="146">
        <f t="shared" si="274"/>
        <v>0</v>
      </c>
      <c r="L705" s="146">
        <f t="shared" si="274"/>
        <v>0</v>
      </c>
    </row>
    <row r="706" spans="1:12" s="6" customFormat="1">
      <c r="A706" s="29" t="s">
        <v>401</v>
      </c>
      <c r="B706" s="30" t="s">
        <v>500</v>
      </c>
      <c r="C706" s="31" t="s">
        <v>233</v>
      </c>
      <c r="D706" s="31" t="s">
        <v>13</v>
      </c>
      <c r="E706" s="31" t="s">
        <v>424</v>
      </c>
      <c r="F706" s="31" t="s">
        <v>402</v>
      </c>
      <c r="G706" s="32">
        <f t="shared" ref="G706:H706" si="293">G707</f>
        <v>48000</v>
      </c>
      <c r="H706" s="32">
        <f t="shared" si="293"/>
        <v>48000</v>
      </c>
      <c r="I706" s="153">
        <v>48000</v>
      </c>
      <c r="J706" s="154">
        <v>48000</v>
      </c>
      <c r="K706" s="146">
        <f t="shared" si="274"/>
        <v>0</v>
      </c>
      <c r="L706" s="146">
        <f t="shared" si="274"/>
        <v>0</v>
      </c>
    </row>
    <row r="707" spans="1:12" s="6" customFormat="1">
      <c r="A707" s="33" t="s">
        <v>405</v>
      </c>
      <c r="B707" s="30" t="s">
        <v>500</v>
      </c>
      <c r="C707" s="31" t="s">
        <v>233</v>
      </c>
      <c r="D707" s="31" t="s">
        <v>13</v>
      </c>
      <c r="E707" s="31" t="s">
        <v>424</v>
      </c>
      <c r="F707" s="31" t="s">
        <v>406</v>
      </c>
      <c r="G707" s="32">
        <v>48000</v>
      </c>
      <c r="H707" s="32">
        <v>48000</v>
      </c>
      <c r="I707" s="153">
        <v>48000</v>
      </c>
      <c r="J707" s="154">
        <v>48000</v>
      </c>
      <c r="K707" s="146">
        <f t="shared" si="274"/>
        <v>0</v>
      </c>
      <c r="L707" s="146">
        <f t="shared" si="274"/>
        <v>0</v>
      </c>
    </row>
    <row r="708" spans="1:12" s="6" customFormat="1">
      <c r="A708" s="25" t="s">
        <v>451</v>
      </c>
      <c r="B708" s="26" t="s">
        <v>500</v>
      </c>
      <c r="C708" s="27" t="s">
        <v>233</v>
      </c>
      <c r="D708" s="27" t="s">
        <v>233</v>
      </c>
      <c r="E708" s="27" t="s">
        <v>8</v>
      </c>
      <c r="F708" s="27" t="s">
        <v>9</v>
      </c>
      <c r="G708" s="28">
        <f t="shared" ref="G708:H708" si="294">G715+G709+G745</f>
        <v>11031790</v>
      </c>
      <c r="H708" s="28">
        <f t="shared" si="294"/>
        <v>11031790</v>
      </c>
      <c r="I708" s="151">
        <v>11031790</v>
      </c>
      <c r="J708" s="152">
        <v>11031790</v>
      </c>
      <c r="K708" s="146">
        <f t="shared" si="274"/>
        <v>0</v>
      </c>
      <c r="L708" s="146">
        <f t="shared" si="274"/>
        <v>0</v>
      </c>
    </row>
    <row r="709" spans="1:12" s="6" customFormat="1" ht="38.25">
      <c r="A709" s="33" t="s">
        <v>518</v>
      </c>
      <c r="B709" s="30" t="s">
        <v>500</v>
      </c>
      <c r="C709" s="31" t="s">
        <v>233</v>
      </c>
      <c r="D709" s="31" t="s">
        <v>233</v>
      </c>
      <c r="E709" s="31" t="s">
        <v>519</v>
      </c>
      <c r="F709" s="31" t="s">
        <v>9</v>
      </c>
      <c r="G709" s="32">
        <f t="shared" ref="G709:H713" si="295">G710</f>
        <v>187500</v>
      </c>
      <c r="H709" s="32">
        <f t="shared" si="295"/>
        <v>187500</v>
      </c>
      <c r="I709" s="153">
        <v>187500</v>
      </c>
      <c r="J709" s="154">
        <v>187500</v>
      </c>
      <c r="K709" s="146">
        <f t="shared" si="274"/>
        <v>0</v>
      </c>
      <c r="L709" s="146">
        <f t="shared" si="274"/>
        <v>0</v>
      </c>
    </row>
    <row r="710" spans="1:12" s="6" customFormat="1">
      <c r="A710" s="29" t="s">
        <v>520</v>
      </c>
      <c r="B710" s="30" t="s">
        <v>500</v>
      </c>
      <c r="C710" s="31" t="s">
        <v>233</v>
      </c>
      <c r="D710" s="31" t="s">
        <v>233</v>
      </c>
      <c r="E710" s="31" t="s">
        <v>521</v>
      </c>
      <c r="F710" s="31" t="s">
        <v>9</v>
      </c>
      <c r="G710" s="32">
        <f t="shared" si="295"/>
        <v>187500</v>
      </c>
      <c r="H710" s="32">
        <f t="shared" si="295"/>
        <v>187500</v>
      </c>
      <c r="I710" s="153">
        <v>187500</v>
      </c>
      <c r="J710" s="154">
        <v>187500</v>
      </c>
      <c r="K710" s="146">
        <f t="shared" si="274"/>
        <v>0</v>
      </c>
      <c r="L710" s="146">
        <f t="shared" si="274"/>
        <v>0</v>
      </c>
    </row>
    <row r="711" spans="1:12" s="6" customFormat="1" ht="25.5">
      <c r="A711" s="164" t="s">
        <v>522</v>
      </c>
      <c r="B711" s="30" t="s">
        <v>500</v>
      </c>
      <c r="C711" s="31" t="s">
        <v>233</v>
      </c>
      <c r="D711" s="31" t="s">
        <v>233</v>
      </c>
      <c r="E711" s="31" t="s">
        <v>523</v>
      </c>
      <c r="F711" s="31" t="s">
        <v>9</v>
      </c>
      <c r="G711" s="32">
        <f t="shared" si="295"/>
        <v>187500</v>
      </c>
      <c r="H711" s="32">
        <f t="shared" si="295"/>
        <v>187500</v>
      </c>
      <c r="I711" s="153">
        <v>187500</v>
      </c>
      <c r="J711" s="154">
        <v>187500</v>
      </c>
      <c r="K711" s="146">
        <f t="shared" si="274"/>
        <v>0</v>
      </c>
      <c r="L711" s="146">
        <f t="shared" si="274"/>
        <v>0</v>
      </c>
    </row>
    <row r="712" spans="1:12" s="6" customFormat="1" ht="25.5">
      <c r="A712" s="33" t="s">
        <v>524</v>
      </c>
      <c r="B712" s="30" t="s">
        <v>500</v>
      </c>
      <c r="C712" s="31" t="s">
        <v>233</v>
      </c>
      <c r="D712" s="31" t="s">
        <v>233</v>
      </c>
      <c r="E712" s="31" t="s">
        <v>525</v>
      </c>
      <c r="F712" s="31" t="s">
        <v>9</v>
      </c>
      <c r="G712" s="32">
        <f t="shared" si="295"/>
        <v>187500</v>
      </c>
      <c r="H712" s="32">
        <f t="shared" si="295"/>
        <v>187500</v>
      </c>
      <c r="I712" s="153">
        <v>187500</v>
      </c>
      <c r="J712" s="154">
        <v>187500</v>
      </c>
      <c r="K712" s="146">
        <f t="shared" si="274"/>
        <v>0</v>
      </c>
      <c r="L712" s="146">
        <f t="shared" si="274"/>
        <v>0</v>
      </c>
    </row>
    <row r="713" spans="1:12" s="6" customFormat="1" ht="25.5">
      <c r="A713" s="29" t="s">
        <v>28</v>
      </c>
      <c r="B713" s="30" t="s">
        <v>500</v>
      </c>
      <c r="C713" s="31" t="s">
        <v>233</v>
      </c>
      <c r="D713" s="31" t="s">
        <v>233</v>
      </c>
      <c r="E713" s="31" t="s">
        <v>525</v>
      </c>
      <c r="F713" s="31" t="s">
        <v>29</v>
      </c>
      <c r="G713" s="32">
        <f t="shared" si="295"/>
        <v>187500</v>
      </c>
      <c r="H713" s="32">
        <f t="shared" si="295"/>
        <v>187500</v>
      </c>
      <c r="I713" s="153">
        <v>187500</v>
      </c>
      <c r="J713" s="154">
        <v>187500</v>
      </c>
      <c r="K713" s="146">
        <f t="shared" si="274"/>
        <v>0</v>
      </c>
      <c r="L713" s="146">
        <f t="shared" si="274"/>
        <v>0</v>
      </c>
    </row>
    <row r="714" spans="1:12" s="6" customFormat="1">
      <c r="A714" s="33" t="s">
        <v>30</v>
      </c>
      <c r="B714" s="30" t="s">
        <v>500</v>
      </c>
      <c r="C714" s="31" t="s">
        <v>233</v>
      </c>
      <c r="D714" s="31" t="s">
        <v>233</v>
      </c>
      <c r="E714" s="31" t="s">
        <v>525</v>
      </c>
      <c r="F714" s="31" t="s">
        <v>31</v>
      </c>
      <c r="G714" s="32">
        <v>187500</v>
      </c>
      <c r="H714" s="32">
        <v>187500</v>
      </c>
      <c r="I714" s="153">
        <v>187500</v>
      </c>
      <c r="J714" s="154">
        <v>187500</v>
      </c>
      <c r="K714" s="146">
        <f t="shared" si="274"/>
        <v>0</v>
      </c>
      <c r="L714" s="146">
        <f t="shared" si="274"/>
        <v>0</v>
      </c>
    </row>
    <row r="715" spans="1:12" s="6" customFormat="1">
      <c r="A715" s="52" t="s">
        <v>526</v>
      </c>
      <c r="B715" s="30" t="s">
        <v>500</v>
      </c>
      <c r="C715" s="31" t="s">
        <v>233</v>
      </c>
      <c r="D715" s="31" t="s">
        <v>233</v>
      </c>
      <c r="E715" s="31" t="s">
        <v>527</v>
      </c>
      <c r="F715" s="31" t="s">
        <v>9</v>
      </c>
      <c r="G715" s="32">
        <f t="shared" ref="G715:H715" si="296">G716</f>
        <v>10454290</v>
      </c>
      <c r="H715" s="32">
        <f t="shared" si="296"/>
        <v>10454290</v>
      </c>
      <c r="I715" s="153">
        <v>10454290</v>
      </c>
      <c r="J715" s="154">
        <v>10454290</v>
      </c>
      <c r="K715" s="146">
        <f t="shared" si="274"/>
        <v>0</v>
      </c>
      <c r="L715" s="146">
        <f t="shared" si="274"/>
        <v>0</v>
      </c>
    </row>
    <row r="716" spans="1:12" s="6" customFormat="1" ht="25.5">
      <c r="A716" s="52" t="s">
        <v>528</v>
      </c>
      <c r="B716" s="30" t="s">
        <v>500</v>
      </c>
      <c r="C716" s="31" t="s">
        <v>233</v>
      </c>
      <c r="D716" s="31" t="s">
        <v>233</v>
      </c>
      <c r="E716" s="31" t="s">
        <v>529</v>
      </c>
      <c r="F716" s="31" t="s">
        <v>9</v>
      </c>
      <c r="G716" s="32">
        <f t="shared" ref="G716:H716" si="297">G717+G721+G729+G733+G737+G741</f>
        <v>10454290</v>
      </c>
      <c r="H716" s="32">
        <f t="shared" si="297"/>
        <v>10454290</v>
      </c>
      <c r="I716" s="153">
        <v>10454290</v>
      </c>
      <c r="J716" s="154">
        <v>10454290</v>
      </c>
      <c r="K716" s="146">
        <f t="shared" si="274"/>
        <v>0</v>
      </c>
      <c r="L716" s="146">
        <f t="shared" si="274"/>
        <v>0</v>
      </c>
    </row>
    <row r="717" spans="1:12" s="6" customFormat="1" ht="25.5">
      <c r="A717" s="33" t="s">
        <v>530</v>
      </c>
      <c r="B717" s="30" t="s">
        <v>500</v>
      </c>
      <c r="C717" s="31" t="s">
        <v>233</v>
      </c>
      <c r="D717" s="31" t="s">
        <v>233</v>
      </c>
      <c r="E717" s="31" t="s">
        <v>531</v>
      </c>
      <c r="F717" s="31" t="s">
        <v>9</v>
      </c>
      <c r="G717" s="32">
        <f t="shared" ref="G717:H719" si="298">G718</f>
        <v>779000</v>
      </c>
      <c r="H717" s="32">
        <f t="shared" si="298"/>
        <v>779000</v>
      </c>
      <c r="I717" s="153">
        <v>779000</v>
      </c>
      <c r="J717" s="154">
        <v>779000</v>
      </c>
      <c r="K717" s="146">
        <f t="shared" si="274"/>
        <v>0</v>
      </c>
      <c r="L717" s="146">
        <f t="shared" si="274"/>
        <v>0</v>
      </c>
    </row>
    <row r="718" spans="1:12" s="6" customFormat="1" ht="38.25">
      <c r="A718" s="29" t="s">
        <v>532</v>
      </c>
      <c r="B718" s="30" t="s">
        <v>500</v>
      </c>
      <c r="C718" s="31" t="s">
        <v>233</v>
      </c>
      <c r="D718" s="31" t="s">
        <v>233</v>
      </c>
      <c r="E718" s="31" t="s">
        <v>533</v>
      </c>
      <c r="F718" s="31" t="s">
        <v>9</v>
      </c>
      <c r="G718" s="32">
        <f t="shared" si="298"/>
        <v>779000</v>
      </c>
      <c r="H718" s="32">
        <f t="shared" si="298"/>
        <v>779000</v>
      </c>
      <c r="I718" s="153">
        <v>779000</v>
      </c>
      <c r="J718" s="154">
        <v>779000</v>
      </c>
      <c r="K718" s="146">
        <f t="shared" si="274"/>
        <v>0</v>
      </c>
      <c r="L718" s="146">
        <f t="shared" si="274"/>
        <v>0</v>
      </c>
    </row>
    <row r="719" spans="1:12" s="6" customFormat="1">
      <c r="A719" s="29" t="s">
        <v>395</v>
      </c>
      <c r="B719" s="30" t="s">
        <v>500</v>
      </c>
      <c r="C719" s="31" t="s">
        <v>233</v>
      </c>
      <c r="D719" s="31" t="s">
        <v>233</v>
      </c>
      <c r="E719" s="31" t="s">
        <v>533</v>
      </c>
      <c r="F719" s="31" t="s">
        <v>396</v>
      </c>
      <c r="G719" s="32">
        <f t="shared" si="298"/>
        <v>779000</v>
      </c>
      <c r="H719" s="32">
        <f t="shared" si="298"/>
        <v>779000</v>
      </c>
      <c r="I719" s="153">
        <v>779000</v>
      </c>
      <c r="J719" s="154">
        <v>779000</v>
      </c>
      <c r="K719" s="146">
        <f t="shared" si="274"/>
        <v>0</v>
      </c>
      <c r="L719" s="146">
        <f t="shared" si="274"/>
        <v>0</v>
      </c>
    </row>
    <row r="720" spans="1:12" s="6" customFormat="1">
      <c r="A720" s="33" t="s">
        <v>399</v>
      </c>
      <c r="B720" s="30" t="s">
        <v>500</v>
      </c>
      <c r="C720" s="31" t="s">
        <v>233</v>
      </c>
      <c r="D720" s="31" t="s">
        <v>233</v>
      </c>
      <c r="E720" s="31" t="s">
        <v>533</v>
      </c>
      <c r="F720" s="31" t="s">
        <v>400</v>
      </c>
      <c r="G720" s="32">
        <v>779000</v>
      </c>
      <c r="H720" s="32">
        <v>779000</v>
      </c>
      <c r="I720" s="153">
        <v>779000</v>
      </c>
      <c r="J720" s="154">
        <v>779000</v>
      </c>
      <c r="K720" s="146">
        <f t="shared" si="274"/>
        <v>0</v>
      </c>
      <c r="L720" s="146">
        <f t="shared" si="274"/>
        <v>0</v>
      </c>
    </row>
    <row r="721" spans="1:12" s="6" customFormat="1" ht="25.5">
      <c r="A721" s="33" t="s">
        <v>534</v>
      </c>
      <c r="B721" s="30" t="s">
        <v>500</v>
      </c>
      <c r="C721" s="31" t="s">
        <v>233</v>
      </c>
      <c r="D721" s="31" t="s">
        <v>233</v>
      </c>
      <c r="E721" s="31" t="s">
        <v>535</v>
      </c>
      <c r="F721" s="31" t="s">
        <v>9</v>
      </c>
      <c r="G721" s="32">
        <f t="shared" ref="G721:H721" si="299">G722</f>
        <v>5214500</v>
      </c>
      <c r="H721" s="32">
        <f t="shared" si="299"/>
        <v>5214500</v>
      </c>
      <c r="I721" s="153">
        <v>5214500</v>
      </c>
      <c r="J721" s="154">
        <v>5214500</v>
      </c>
      <c r="K721" s="146">
        <f t="shared" si="274"/>
        <v>0</v>
      </c>
      <c r="L721" s="146">
        <f t="shared" si="274"/>
        <v>0</v>
      </c>
    </row>
    <row r="722" spans="1:12" s="6" customFormat="1" ht="38.25">
      <c r="A722" s="29" t="s">
        <v>532</v>
      </c>
      <c r="B722" s="30" t="s">
        <v>500</v>
      </c>
      <c r="C722" s="31" t="s">
        <v>233</v>
      </c>
      <c r="D722" s="31" t="s">
        <v>233</v>
      </c>
      <c r="E722" s="31" t="s">
        <v>536</v>
      </c>
      <c r="F722" s="31" t="s">
        <v>9</v>
      </c>
      <c r="G722" s="32">
        <f t="shared" ref="G722:H722" si="300">G723+G727+G726+G725</f>
        <v>5214500</v>
      </c>
      <c r="H722" s="32">
        <f t="shared" si="300"/>
        <v>5214500</v>
      </c>
      <c r="I722" s="153">
        <v>5214500</v>
      </c>
      <c r="J722" s="154">
        <v>5214500</v>
      </c>
      <c r="K722" s="146">
        <f t="shared" si="274"/>
        <v>0</v>
      </c>
      <c r="L722" s="146">
        <f t="shared" si="274"/>
        <v>0</v>
      </c>
    </row>
    <row r="723" spans="1:12" s="6" customFormat="1" ht="25.5">
      <c r="A723" s="29" t="s">
        <v>28</v>
      </c>
      <c r="B723" s="30" t="s">
        <v>500</v>
      </c>
      <c r="C723" s="31" t="s">
        <v>233</v>
      </c>
      <c r="D723" s="31" t="s">
        <v>233</v>
      </c>
      <c r="E723" s="31" t="s">
        <v>536</v>
      </c>
      <c r="F723" s="31" t="s">
        <v>29</v>
      </c>
      <c r="G723" s="32">
        <f t="shared" ref="G723:H723" si="301">G724</f>
        <v>549500</v>
      </c>
      <c r="H723" s="32">
        <f t="shared" si="301"/>
        <v>549500</v>
      </c>
      <c r="I723" s="153">
        <v>549500</v>
      </c>
      <c r="J723" s="154">
        <v>549500</v>
      </c>
      <c r="K723" s="146">
        <f t="shared" si="274"/>
        <v>0</v>
      </c>
      <c r="L723" s="146">
        <f t="shared" si="274"/>
        <v>0</v>
      </c>
    </row>
    <row r="724" spans="1:12" s="6" customFormat="1">
      <c r="A724" s="33" t="s">
        <v>30</v>
      </c>
      <c r="B724" s="30" t="s">
        <v>500</v>
      </c>
      <c r="C724" s="31" t="s">
        <v>233</v>
      </c>
      <c r="D724" s="31" t="s">
        <v>233</v>
      </c>
      <c r="E724" s="31" t="s">
        <v>536</v>
      </c>
      <c r="F724" s="31" t="s">
        <v>31</v>
      </c>
      <c r="G724" s="32">
        <v>549500</v>
      </c>
      <c r="H724" s="32">
        <v>549500</v>
      </c>
      <c r="I724" s="153">
        <v>549500</v>
      </c>
      <c r="J724" s="154">
        <v>549500</v>
      </c>
      <c r="K724" s="146">
        <f t="shared" si="274"/>
        <v>0</v>
      </c>
      <c r="L724" s="146">
        <f t="shared" si="274"/>
        <v>0</v>
      </c>
    </row>
    <row r="725" spans="1:12" s="6" customFormat="1">
      <c r="A725" s="29" t="s">
        <v>537</v>
      </c>
      <c r="B725" s="30" t="s">
        <v>500</v>
      </c>
      <c r="C725" s="31" t="s">
        <v>233</v>
      </c>
      <c r="D725" s="31" t="s">
        <v>233</v>
      </c>
      <c r="E725" s="31" t="s">
        <v>536</v>
      </c>
      <c r="F725" s="31" t="s">
        <v>538</v>
      </c>
      <c r="G725" s="32">
        <v>2835000</v>
      </c>
      <c r="H725" s="32">
        <v>2835000</v>
      </c>
      <c r="I725" s="153">
        <v>2835000</v>
      </c>
      <c r="J725" s="154">
        <v>2835000</v>
      </c>
      <c r="K725" s="146">
        <f t="shared" si="274"/>
        <v>0</v>
      </c>
      <c r="L725" s="146">
        <f t="shared" si="274"/>
        <v>0</v>
      </c>
    </row>
    <row r="726" spans="1:12" s="6" customFormat="1">
      <c r="A726" s="29" t="s">
        <v>178</v>
      </c>
      <c r="B726" s="30" t="s">
        <v>500</v>
      </c>
      <c r="C726" s="31" t="s">
        <v>233</v>
      </c>
      <c r="D726" s="31" t="s">
        <v>233</v>
      </c>
      <c r="E726" s="31" t="s">
        <v>536</v>
      </c>
      <c r="F726" s="31" t="s">
        <v>179</v>
      </c>
      <c r="G726" s="32">
        <v>250000</v>
      </c>
      <c r="H726" s="32">
        <v>250000</v>
      </c>
      <c r="I726" s="153">
        <v>250000</v>
      </c>
      <c r="J726" s="154">
        <v>250000</v>
      </c>
      <c r="K726" s="146">
        <f t="shared" ref="K726:L788" si="302">G726-I726</f>
        <v>0</v>
      </c>
      <c r="L726" s="146">
        <f t="shared" si="302"/>
        <v>0</v>
      </c>
    </row>
    <row r="727" spans="1:12" s="6" customFormat="1">
      <c r="A727" s="29" t="s">
        <v>395</v>
      </c>
      <c r="B727" s="30" t="s">
        <v>500</v>
      </c>
      <c r="C727" s="31" t="s">
        <v>233</v>
      </c>
      <c r="D727" s="31" t="s">
        <v>233</v>
      </c>
      <c r="E727" s="31" t="s">
        <v>536</v>
      </c>
      <c r="F727" s="31" t="s">
        <v>396</v>
      </c>
      <c r="G727" s="32">
        <f t="shared" ref="G727:H727" si="303">G728</f>
        <v>1580000</v>
      </c>
      <c r="H727" s="32">
        <f t="shared" si="303"/>
        <v>1580000</v>
      </c>
      <c r="I727" s="153">
        <v>1580000</v>
      </c>
      <c r="J727" s="154">
        <v>1580000</v>
      </c>
      <c r="K727" s="146">
        <f t="shared" si="302"/>
        <v>0</v>
      </c>
      <c r="L727" s="146">
        <f t="shared" si="302"/>
        <v>0</v>
      </c>
    </row>
    <row r="728" spans="1:12" s="6" customFormat="1">
      <c r="A728" s="33" t="s">
        <v>399</v>
      </c>
      <c r="B728" s="30" t="s">
        <v>500</v>
      </c>
      <c r="C728" s="31" t="s">
        <v>233</v>
      </c>
      <c r="D728" s="31" t="s">
        <v>233</v>
      </c>
      <c r="E728" s="31" t="s">
        <v>536</v>
      </c>
      <c r="F728" s="31" t="s">
        <v>400</v>
      </c>
      <c r="G728" s="32">
        <v>1580000</v>
      </c>
      <c r="H728" s="32">
        <v>1580000</v>
      </c>
      <c r="I728" s="153">
        <v>1580000</v>
      </c>
      <c r="J728" s="154">
        <v>1580000</v>
      </c>
      <c r="K728" s="146">
        <f t="shared" si="302"/>
        <v>0</v>
      </c>
      <c r="L728" s="146">
        <f t="shared" si="302"/>
        <v>0</v>
      </c>
    </row>
    <row r="729" spans="1:12" s="6" customFormat="1" ht="25.5">
      <c r="A729" s="33" t="s">
        <v>539</v>
      </c>
      <c r="B729" s="30" t="s">
        <v>500</v>
      </c>
      <c r="C729" s="31" t="s">
        <v>233</v>
      </c>
      <c r="D729" s="31" t="s">
        <v>233</v>
      </c>
      <c r="E729" s="31" t="s">
        <v>540</v>
      </c>
      <c r="F729" s="31" t="s">
        <v>9</v>
      </c>
      <c r="G729" s="32">
        <f t="shared" ref="G729:H731" si="304">G730</f>
        <v>180000</v>
      </c>
      <c r="H729" s="32">
        <f t="shared" si="304"/>
        <v>180000</v>
      </c>
      <c r="I729" s="153">
        <v>180000</v>
      </c>
      <c r="J729" s="154">
        <v>180000</v>
      </c>
      <c r="K729" s="146">
        <f t="shared" si="302"/>
        <v>0</v>
      </c>
      <c r="L729" s="146">
        <f t="shared" si="302"/>
        <v>0</v>
      </c>
    </row>
    <row r="730" spans="1:12" s="6" customFormat="1" ht="38.25">
      <c r="A730" s="29" t="s">
        <v>532</v>
      </c>
      <c r="B730" s="30" t="s">
        <v>500</v>
      </c>
      <c r="C730" s="31" t="s">
        <v>233</v>
      </c>
      <c r="D730" s="31" t="s">
        <v>233</v>
      </c>
      <c r="E730" s="31" t="s">
        <v>541</v>
      </c>
      <c r="F730" s="31" t="s">
        <v>9</v>
      </c>
      <c r="G730" s="32">
        <f t="shared" si="304"/>
        <v>180000</v>
      </c>
      <c r="H730" s="32">
        <f t="shared" si="304"/>
        <v>180000</v>
      </c>
      <c r="I730" s="153">
        <v>180000</v>
      </c>
      <c r="J730" s="154">
        <v>180000</v>
      </c>
      <c r="K730" s="146">
        <f t="shared" si="302"/>
        <v>0</v>
      </c>
      <c r="L730" s="146">
        <f t="shared" si="302"/>
        <v>0</v>
      </c>
    </row>
    <row r="731" spans="1:12" s="6" customFormat="1">
      <c r="A731" s="29" t="s">
        <v>395</v>
      </c>
      <c r="B731" s="30" t="s">
        <v>500</v>
      </c>
      <c r="C731" s="31" t="s">
        <v>233</v>
      </c>
      <c r="D731" s="31" t="s">
        <v>233</v>
      </c>
      <c r="E731" s="31" t="s">
        <v>541</v>
      </c>
      <c r="F731" s="31" t="s">
        <v>396</v>
      </c>
      <c r="G731" s="32">
        <f t="shared" si="304"/>
        <v>180000</v>
      </c>
      <c r="H731" s="32">
        <f t="shared" si="304"/>
        <v>180000</v>
      </c>
      <c r="I731" s="153">
        <v>180000</v>
      </c>
      <c r="J731" s="154">
        <v>180000</v>
      </c>
      <c r="K731" s="146">
        <f t="shared" si="302"/>
        <v>0</v>
      </c>
      <c r="L731" s="146">
        <f t="shared" si="302"/>
        <v>0</v>
      </c>
    </row>
    <row r="732" spans="1:12" s="6" customFormat="1">
      <c r="A732" s="33" t="s">
        <v>399</v>
      </c>
      <c r="B732" s="30" t="s">
        <v>500</v>
      </c>
      <c r="C732" s="31" t="s">
        <v>233</v>
      </c>
      <c r="D732" s="31" t="s">
        <v>233</v>
      </c>
      <c r="E732" s="31" t="s">
        <v>541</v>
      </c>
      <c r="F732" s="31" t="s">
        <v>400</v>
      </c>
      <c r="G732" s="32">
        <v>180000</v>
      </c>
      <c r="H732" s="32">
        <v>180000</v>
      </c>
      <c r="I732" s="153">
        <v>180000</v>
      </c>
      <c r="J732" s="154">
        <v>180000</v>
      </c>
      <c r="K732" s="146">
        <f t="shared" si="302"/>
        <v>0</v>
      </c>
      <c r="L732" s="146">
        <f t="shared" si="302"/>
        <v>0</v>
      </c>
    </row>
    <row r="733" spans="1:12" s="6" customFormat="1" ht="38.25">
      <c r="A733" s="33" t="s">
        <v>542</v>
      </c>
      <c r="B733" s="30" t="s">
        <v>500</v>
      </c>
      <c r="C733" s="31" t="s">
        <v>233</v>
      </c>
      <c r="D733" s="31" t="s">
        <v>233</v>
      </c>
      <c r="E733" s="31" t="s">
        <v>543</v>
      </c>
      <c r="F733" s="31" t="s">
        <v>9</v>
      </c>
      <c r="G733" s="32">
        <f t="shared" ref="G733:H735" si="305">G734</f>
        <v>310000</v>
      </c>
      <c r="H733" s="32">
        <f t="shared" si="305"/>
        <v>310000</v>
      </c>
      <c r="I733" s="153">
        <v>310000</v>
      </c>
      <c r="J733" s="154">
        <v>310000</v>
      </c>
      <c r="K733" s="146">
        <f t="shared" si="302"/>
        <v>0</v>
      </c>
      <c r="L733" s="146">
        <f t="shared" si="302"/>
        <v>0</v>
      </c>
    </row>
    <row r="734" spans="1:12" s="6" customFormat="1" ht="38.25">
      <c r="A734" s="29" t="s">
        <v>532</v>
      </c>
      <c r="B734" s="30" t="s">
        <v>500</v>
      </c>
      <c r="C734" s="31" t="s">
        <v>233</v>
      </c>
      <c r="D734" s="31" t="s">
        <v>233</v>
      </c>
      <c r="E734" s="31" t="s">
        <v>544</v>
      </c>
      <c r="F734" s="31" t="s">
        <v>9</v>
      </c>
      <c r="G734" s="32">
        <f t="shared" si="305"/>
        <v>310000</v>
      </c>
      <c r="H734" s="32">
        <f t="shared" si="305"/>
        <v>310000</v>
      </c>
      <c r="I734" s="153">
        <v>310000</v>
      </c>
      <c r="J734" s="154">
        <v>310000</v>
      </c>
      <c r="K734" s="146">
        <f t="shared" si="302"/>
        <v>0</v>
      </c>
      <c r="L734" s="146">
        <f t="shared" si="302"/>
        <v>0</v>
      </c>
    </row>
    <row r="735" spans="1:12" s="6" customFormat="1">
      <c r="A735" s="29" t="s">
        <v>395</v>
      </c>
      <c r="B735" s="30" t="s">
        <v>500</v>
      </c>
      <c r="C735" s="31" t="s">
        <v>233</v>
      </c>
      <c r="D735" s="31" t="s">
        <v>233</v>
      </c>
      <c r="E735" s="31" t="s">
        <v>544</v>
      </c>
      <c r="F735" s="31" t="s">
        <v>396</v>
      </c>
      <c r="G735" s="32">
        <f t="shared" si="305"/>
        <v>310000</v>
      </c>
      <c r="H735" s="32">
        <f t="shared" si="305"/>
        <v>310000</v>
      </c>
      <c r="I735" s="153">
        <v>310000</v>
      </c>
      <c r="J735" s="154">
        <v>310000</v>
      </c>
      <c r="K735" s="146">
        <f t="shared" si="302"/>
        <v>0</v>
      </c>
      <c r="L735" s="146">
        <f t="shared" si="302"/>
        <v>0</v>
      </c>
    </row>
    <row r="736" spans="1:12" s="6" customFormat="1">
      <c r="A736" s="33" t="s">
        <v>399</v>
      </c>
      <c r="B736" s="30" t="s">
        <v>500</v>
      </c>
      <c r="C736" s="31" t="s">
        <v>233</v>
      </c>
      <c r="D736" s="31" t="s">
        <v>233</v>
      </c>
      <c r="E736" s="31" t="s">
        <v>544</v>
      </c>
      <c r="F736" s="31" t="s">
        <v>400</v>
      </c>
      <c r="G736" s="32">
        <v>310000</v>
      </c>
      <c r="H736" s="32">
        <v>310000</v>
      </c>
      <c r="I736" s="153">
        <v>310000</v>
      </c>
      <c r="J736" s="154">
        <v>310000</v>
      </c>
      <c r="K736" s="146">
        <f t="shared" si="302"/>
        <v>0</v>
      </c>
      <c r="L736" s="146">
        <f t="shared" si="302"/>
        <v>0</v>
      </c>
    </row>
    <row r="737" spans="1:12" s="6" customFormat="1" ht="38.25">
      <c r="A737" s="33" t="s">
        <v>545</v>
      </c>
      <c r="B737" s="30" t="s">
        <v>500</v>
      </c>
      <c r="C737" s="31" t="s">
        <v>233</v>
      </c>
      <c r="D737" s="31" t="s">
        <v>233</v>
      </c>
      <c r="E737" s="31" t="s">
        <v>546</v>
      </c>
      <c r="F737" s="31" t="s">
        <v>9</v>
      </c>
      <c r="G737" s="32">
        <f t="shared" ref="G737:H739" si="306">G738</f>
        <v>25540</v>
      </c>
      <c r="H737" s="32">
        <f t="shared" si="306"/>
        <v>25540</v>
      </c>
      <c r="I737" s="153">
        <v>25540</v>
      </c>
      <c r="J737" s="154">
        <v>25540</v>
      </c>
      <c r="K737" s="146">
        <f t="shared" si="302"/>
        <v>0</v>
      </c>
      <c r="L737" s="146">
        <f t="shared" si="302"/>
        <v>0</v>
      </c>
    </row>
    <row r="738" spans="1:12" s="6" customFormat="1" ht="38.25">
      <c r="A738" s="29" t="s">
        <v>532</v>
      </c>
      <c r="B738" s="30" t="s">
        <v>500</v>
      </c>
      <c r="C738" s="31" t="s">
        <v>233</v>
      </c>
      <c r="D738" s="31" t="s">
        <v>233</v>
      </c>
      <c r="E738" s="31" t="s">
        <v>547</v>
      </c>
      <c r="F738" s="31" t="s">
        <v>9</v>
      </c>
      <c r="G738" s="32">
        <f t="shared" si="306"/>
        <v>25540</v>
      </c>
      <c r="H738" s="32">
        <f t="shared" si="306"/>
        <v>25540</v>
      </c>
      <c r="I738" s="153">
        <v>25540</v>
      </c>
      <c r="J738" s="154">
        <v>25540</v>
      </c>
      <c r="K738" s="146">
        <f t="shared" si="302"/>
        <v>0</v>
      </c>
      <c r="L738" s="146">
        <f t="shared" si="302"/>
        <v>0</v>
      </c>
    </row>
    <row r="739" spans="1:12" s="6" customFormat="1">
      <c r="A739" s="29" t="s">
        <v>395</v>
      </c>
      <c r="B739" s="30" t="s">
        <v>500</v>
      </c>
      <c r="C739" s="31" t="s">
        <v>233</v>
      </c>
      <c r="D739" s="31" t="s">
        <v>233</v>
      </c>
      <c r="E739" s="31" t="s">
        <v>547</v>
      </c>
      <c r="F739" s="31" t="s">
        <v>396</v>
      </c>
      <c r="G739" s="32">
        <f t="shared" si="306"/>
        <v>25540</v>
      </c>
      <c r="H739" s="32">
        <f t="shared" si="306"/>
        <v>25540</v>
      </c>
      <c r="I739" s="153">
        <v>25540</v>
      </c>
      <c r="J739" s="154">
        <v>25540</v>
      </c>
      <c r="K739" s="146">
        <f t="shared" si="302"/>
        <v>0</v>
      </c>
      <c r="L739" s="146">
        <f t="shared" si="302"/>
        <v>0</v>
      </c>
    </row>
    <row r="740" spans="1:12" s="6" customFormat="1">
      <c r="A740" s="33" t="s">
        <v>399</v>
      </c>
      <c r="B740" s="30" t="s">
        <v>500</v>
      </c>
      <c r="C740" s="31" t="s">
        <v>233</v>
      </c>
      <c r="D740" s="31" t="s">
        <v>233</v>
      </c>
      <c r="E740" s="31" t="s">
        <v>547</v>
      </c>
      <c r="F740" s="31" t="s">
        <v>400</v>
      </c>
      <c r="G740" s="32">
        <v>25540</v>
      </c>
      <c r="H740" s="32">
        <v>25540</v>
      </c>
      <c r="I740" s="153">
        <v>25540</v>
      </c>
      <c r="J740" s="154">
        <v>25540</v>
      </c>
      <c r="K740" s="146">
        <f t="shared" si="302"/>
        <v>0</v>
      </c>
      <c r="L740" s="146">
        <f t="shared" si="302"/>
        <v>0</v>
      </c>
    </row>
    <row r="741" spans="1:12" s="6" customFormat="1" ht="25.5">
      <c r="A741" s="33" t="s">
        <v>548</v>
      </c>
      <c r="B741" s="30" t="s">
        <v>500</v>
      </c>
      <c r="C741" s="31" t="s">
        <v>233</v>
      </c>
      <c r="D741" s="31" t="s">
        <v>233</v>
      </c>
      <c r="E741" s="31" t="s">
        <v>549</v>
      </c>
      <c r="F741" s="31" t="s">
        <v>9</v>
      </c>
      <c r="G741" s="32">
        <f t="shared" ref="G741:H743" si="307">G742</f>
        <v>3945250</v>
      </c>
      <c r="H741" s="32">
        <f t="shared" si="307"/>
        <v>3945250</v>
      </c>
      <c r="I741" s="153">
        <v>3945250</v>
      </c>
      <c r="J741" s="154">
        <v>3945250</v>
      </c>
      <c r="K741" s="146">
        <f t="shared" si="302"/>
        <v>0</v>
      </c>
      <c r="L741" s="146">
        <f t="shared" si="302"/>
        <v>0</v>
      </c>
    </row>
    <row r="742" spans="1:12" s="6" customFormat="1" ht="25.5">
      <c r="A742" s="33" t="s">
        <v>136</v>
      </c>
      <c r="B742" s="30" t="s">
        <v>500</v>
      </c>
      <c r="C742" s="31" t="s">
        <v>233</v>
      </c>
      <c r="D742" s="31" t="s">
        <v>233</v>
      </c>
      <c r="E742" s="31" t="s">
        <v>550</v>
      </c>
      <c r="F742" s="31" t="s">
        <v>9</v>
      </c>
      <c r="G742" s="32">
        <f t="shared" si="307"/>
        <v>3945250</v>
      </c>
      <c r="H742" s="32">
        <f t="shared" si="307"/>
        <v>3945250</v>
      </c>
      <c r="I742" s="153">
        <v>3945250</v>
      </c>
      <c r="J742" s="154">
        <v>3945250</v>
      </c>
      <c r="K742" s="146">
        <f t="shared" si="302"/>
        <v>0</v>
      </c>
      <c r="L742" s="146">
        <f t="shared" si="302"/>
        <v>0</v>
      </c>
    </row>
    <row r="743" spans="1:12" s="6" customFormat="1">
      <c r="A743" s="29" t="s">
        <v>395</v>
      </c>
      <c r="B743" s="30" t="s">
        <v>500</v>
      </c>
      <c r="C743" s="31" t="s">
        <v>233</v>
      </c>
      <c r="D743" s="31" t="s">
        <v>233</v>
      </c>
      <c r="E743" s="31" t="s">
        <v>550</v>
      </c>
      <c r="F743" s="31" t="s">
        <v>396</v>
      </c>
      <c r="G743" s="32">
        <f t="shared" si="307"/>
        <v>3945250</v>
      </c>
      <c r="H743" s="32">
        <f t="shared" si="307"/>
        <v>3945250</v>
      </c>
      <c r="I743" s="153">
        <v>3945250</v>
      </c>
      <c r="J743" s="154">
        <v>3945250</v>
      </c>
      <c r="K743" s="146">
        <f t="shared" si="302"/>
        <v>0</v>
      </c>
      <c r="L743" s="146">
        <f t="shared" si="302"/>
        <v>0</v>
      </c>
    </row>
    <row r="744" spans="1:12" s="6" customFormat="1" ht="38.25">
      <c r="A744" s="33" t="s">
        <v>397</v>
      </c>
      <c r="B744" s="30" t="s">
        <v>500</v>
      </c>
      <c r="C744" s="31" t="s">
        <v>233</v>
      </c>
      <c r="D744" s="31" t="s">
        <v>233</v>
      </c>
      <c r="E744" s="31" t="s">
        <v>550</v>
      </c>
      <c r="F744" s="31" t="s">
        <v>398</v>
      </c>
      <c r="G744" s="32">
        <v>3945250</v>
      </c>
      <c r="H744" s="32">
        <v>3945250</v>
      </c>
      <c r="I744" s="153">
        <v>3945250</v>
      </c>
      <c r="J744" s="154">
        <v>3945250</v>
      </c>
      <c r="K744" s="146">
        <f t="shared" si="302"/>
        <v>0</v>
      </c>
      <c r="L744" s="146">
        <f t="shared" si="302"/>
        <v>0</v>
      </c>
    </row>
    <row r="745" spans="1:12" s="20" customFormat="1" ht="38.25">
      <c r="A745" s="33" t="s">
        <v>146</v>
      </c>
      <c r="B745" s="30" t="s">
        <v>500</v>
      </c>
      <c r="C745" s="31" t="s">
        <v>233</v>
      </c>
      <c r="D745" s="31" t="s">
        <v>233</v>
      </c>
      <c r="E745" s="37" t="s">
        <v>147</v>
      </c>
      <c r="F745" s="37" t="s">
        <v>9</v>
      </c>
      <c r="G745" s="41">
        <f t="shared" ref="G745:H747" si="308">G746</f>
        <v>390000</v>
      </c>
      <c r="H745" s="41">
        <f t="shared" si="308"/>
        <v>390000</v>
      </c>
      <c r="I745" s="161">
        <v>390000</v>
      </c>
      <c r="J745" s="162">
        <v>390000</v>
      </c>
      <c r="K745" s="146">
        <f t="shared" si="302"/>
        <v>0</v>
      </c>
      <c r="L745" s="146">
        <f t="shared" si="302"/>
        <v>0</v>
      </c>
    </row>
    <row r="746" spans="1:12" s="20" customFormat="1" ht="38.25">
      <c r="A746" s="29" t="s">
        <v>148</v>
      </c>
      <c r="B746" s="30" t="s">
        <v>500</v>
      </c>
      <c r="C746" s="31" t="s">
        <v>233</v>
      </c>
      <c r="D746" s="31" t="s">
        <v>233</v>
      </c>
      <c r="E746" s="37" t="s">
        <v>149</v>
      </c>
      <c r="F746" s="37" t="s">
        <v>9</v>
      </c>
      <c r="G746" s="41">
        <f t="shared" si="308"/>
        <v>390000</v>
      </c>
      <c r="H746" s="41">
        <f t="shared" si="308"/>
        <v>390000</v>
      </c>
      <c r="I746" s="161">
        <v>390000</v>
      </c>
      <c r="J746" s="162">
        <v>390000</v>
      </c>
      <c r="K746" s="146">
        <f t="shared" si="302"/>
        <v>0</v>
      </c>
      <c r="L746" s="146">
        <f t="shared" si="302"/>
        <v>0</v>
      </c>
    </row>
    <row r="747" spans="1:12" s="20" customFormat="1" ht="38.25">
      <c r="A747" s="29" t="s">
        <v>154</v>
      </c>
      <c r="B747" s="30" t="s">
        <v>500</v>
      </c>
      <c r="C747" s="31" t="s">
        <v>233</v>
      </c>
      <c r="D747" s="31" t="s">
        <v>233</v>
      </c>
      <c r="E747" s="30" t="s">
        <v>155</v>
      </c>
      <c r="F747" s="37" t="s">
        <v>9</v>
      </c>
      <c r="G747" s="32">
        <f t="shared" si="308"/>
        <v>390000</v>
      </c>
      <c r="H747" s="32">
        <f t="shared" si="308"/>
        <v>390000</v>
      </c>
      <c r="I747" s="153">
        <v>390000</v>
      </c>
      <c r="J747" s="154">
        <v>390000</v>
      </c>
      <c r="K747" s="146">
        <f t="shared" si="302"/>
        <v>0</v>
      </c>
      <c r="L747" s="146">
        <f t="shared" si="302"/>
        <v>0</v>
      </c>
    </row>
    <row r="748" spans="1:12" s="20" customFormat="1" ht="25.5">
      <c r="A748" s="36" t="s">
        <v>152</v>
      </c>
      <c r="B748" s="30" t="s">
        <v>500</v>
      </c>
      <c r="C748" s="31" t="s">
        <v>233</v>
      </c>
      <c r="D748" s="31" t="s">
        <v>233</v>
      </c>
      <c r="E748" s="30" t="s">
        <v>156</v>
      </c>
      <c r="F748" s="37" t="s">
        <v>9</v>
      </c>
      <c r="G748" s="41">
        <f t="shared" ref="G748:H748" si="309">SUM(G749:G749)</f>
        <v>390000</v>
      </c>
      <c r="H748" s="41">
        <f t="shared" si="309"/>
        <v>390000</v>
      </c>
      <c r="I748" s="153">
        <v>390000</v>
      </c>
      <c r="J748" s="154">
        <v>390000</v>
      </c>
      <c r="K748" s="146">
        <f t="shared" si="302"/>
        <v>0</v>
      </c>
      <c r="L748" s="146">
        <f t="shared" si="302"/>
        <v>0</v>
      </c>
    </row>
    <row r="749" spans="1:12" s="20" customFormat="1">
      <c r="A749" s="29" t="s">
        <v>395</v>
      </c>
      <c r="B749" s="30" t="s">
        <v>500</v>
      </c>
      <c r="C749" s="31" t="s">
        <v>233</v>
      </c>
      <c r="D749" s="31" t="s">
        <v>233</v>
      </c>
      <c r="E749" s="30" t="s">
        <v>156</v>
      </c>
      <c r="F749" s="37" t="s">
        <v>396</v>
      </c>
      <c r="G749" s="32">
        <f t="shared" ref="G749:H749" si="310">G750</f>
        <v>390000</v>
      </c>
      <c r="H749" s="32">
        <f t="shared" si="310"/>
        <v>390000</v>
      </c>
      <c r="I749" s="153">
        <v>390000</v>
      </c>
      <c r="J749" s="154">
        <v>390000</v>
      </c>
      <c r="K749" s="146">
        <f t="shared" si="302"/>
        <v>0</v>
      </c>
      <c r="L749" s="146">
        <f t="shared" si="302"/>
        <v>0</v>
      </c>
    </row>
    <row r="750" spans="1:12" s="20" customFormat="1">
      <c r="A750" s="33" t="s">
        <v>399</v>
      </c>
      <c r="B750" s="30" t="s">
        <v>500</v>
      </c>
      <c r="C750" s="31" t="s">
        <v>233</v>
      </c>
      <c r="D750" s="31" t="s">
        <v>233</v>
      </c>
      <c r="E750" s="30" t="s">
        <v>156</v>
      </c>
      <c r="F750" s="37" t="s">
        <v>400</v>
      </c>
      <c r="G750" s="32">
        <v>390000</v>
      </c>
      <c r="H750" s="32">
        <v>390000</v>
      </c>
      <c r="I750" s="153">
        <v>390000</v>
      </c>
      <c r="J750" s="154">
        <v>390000</v>
      </c>
      <c r="K750" s="146">
        <f t="shared" si="302"/>
        <v>0</v>
      </c>
      <c r="L750" s="146">
        <f t="shared" si="302"/>
        <v>0</v>
      </c>
    </row>
    <row r="751" spans="1:12" s="20" customFormat="1">
      <c r="A751" s="21" t="s">
        <v>551</v>
      </c>
      <c r="B751" s="22" t="s">
        <v>500</v>
      </c>
      <c r="C751" s="23" t="s">
        <v>242</v>
      </c>
      <c r="D751" s="23" t="s">
        <v>7</v>
      </c>
      <c r="E751" s="23" t="s">
        <v>8</v>
      </c>
      <c r="F751" s="23" t="s">
        <v>9</v>
      </c>
      <c r="G751" s="24">
        <f>G752+G813</f>
        <v>239139720</v>
      </c>
      <c r="H751" s="24">
        <f>H752+H813</f>
        <v>248008270</v>
      </c>
      <c r="I751" s="149">
        <v>239139720</v>
      </c>
      <c r="J751" s="150">
        <v>248008270</v>
      </c>
      <c r="K751" s="146">
        <f t="shared" si="302"/>
        <v>0</v>
      </c>
      <c r="L751" s="146">
        <f t="shared" si="302"/>
        <v>0</v>
      </c>
    </row>
    <row r="752" spans="1:12" s="20" customFormat="1">
      <c r="A752" s="25" t="s">
        <v>243</v>
      </c>
      <c r="B752" s="26" t="s">
        <v>500</v>
      </c>
      <c r="C752" s="27" t="s">
        <v>242</v>
      </c>
      <c r="D752" s="27" t="s">
        <v>11</v>
      </c>
      <c r="E752" s="27" t="s">
        <v>8</v>
      </c>
      <c r="F752" s="27" t="s">
        <v>9</v>
      </c>
      <c r="G752" s="28">
        <f>G753+G801+G795+G807</f>
        <v>223466970</v>
      </c>
      <c r="H752" s="28">
        <f>H753+H801+H795+H807</f>
        <v>232330790</v>
      </c>
      <c r="I752" s="151">
        <v>223466970</v>
      </c>
      <c r="J752" s="152">
        <v>232330790</v>
      </c>
      <c r="K752" s="146">
        <f t="shared" si="302"/>
        <v>0</v>
      </c>
      <c r="L752" s="146">
        <f t="shared" si="302"/>
        <v>0</v>
      </c>
    </row>
    <row r="753" spans="1:12" s="20" customFormat="1">
      <c r="A753" s="29" t="s">
        <v>244</v>
      </c>
      <c r="B753" s="30" t="s">
        <v>500</v>
      </c>
      <c r="C753" s="31" t="s">
        <v>242</v>
      </c>
      <c r="D753" s="31" t="s">
        <v>11</v>
      </c>
      <c r="E753" s="31" t="s">
        <v>245</v>
      </c>
      <c r="F753" s="31" t="s">
        <v>9</v>
      </c>
      <c r="G753" s="32">
        <f t="shared" ref="G753:H753" si="311">G754+G761</f>
        <v>221946540</v>
      </c>
      <c r="H753" s="32">
        <f t="shared" si="311"/>
        <v>230810360</v>
      </c>
      <c r="I753" s="153">
        <v>221946540</v>
      </c>
      <c r="J753" s="154">
        <v>230810360</v>
      </c>
      <c r="K753" s="146">
        <f t="shared" si="302"/>
        <v>0</v>
      </c>
      <c r="L753" s="146">
        <f t="shared" si="302"/>
        <v>0</v>
      </c>
    </row>
    <row r="754" spans="1:12" s="20" customFormat="1" ht="51">
      <c r="A754" s="29" t="s">
        <v>246</v>
      </c>
      <c r="B754" s="30" t="s">
        <v>500</v>
      </c>
      <c r="C754" s="31" t="s">
        <v>242</v>
      </c>
      <c r="D754" s="31" t="s">
        <v>11</v>
      </c>
      <c r="E754" s="31" t="s">
        <v>247</v>
      </c>
      <c r="F754" s="31" t="s">
        <v>9</v>
      </c>
      <c r="G754" s="32">
        <f t="shared" ref="G754:H755" si="312">G755</f>
        <v>6974000</v>
      </c>
      <c r="H754" s="32">
        <f t="shared" si="312"/>
        <v>6974000</v>
      </c>
      <c r="I754" s="153">
        <v>6974000</v>
      </c>
      <c r="J754" s="154">
        <v>6974000</v>
      </c>
      <c r="K754" s="146">
        <f t="shared" si="302"/>
        <v>0</v>
      </c>
      <c r="L754" s="146">
        <f t="shared" si="302"/>
        <v>0</v>
      </c>
    </row>
    <row r="755" spans="1:12" s="20" customFormat="1" ht="63.75">
      <c r="A755" s="29" t="s">
        <v>248</v>
      </c>
      <c r="B755" s="30" t="s">
        <v>500</v>
      </c>
      <c r="C755" s="31" t="s">
        <v>242</v>
      </c>
      <c r="D755" s="31" t="s">
        <v>11</v>
      </c>
      <c r="E755" s="31" t="s">
        <v>249</v>
      </c>
      <c r="F755" s="31" t="s">
        <v>9</v>
      </c>
      <c r="G755" s="32">
        <f t="shared" si="312"/>
        <v>6974000</v>
      </c>
      <c r="H755" s="32">
        <f t="shared" si="312"/>
        <v>6974000</v>
      </c>
      <c r="I755" s="153">
        <v>6974000</v>
      </c>
      <c r="J755" s="154">
        <v>6974000</v>
      </c>
      <c r="K755" s="146">
        <f t="shared" si="302"/>
        <v>0</v>
      </c>
      <c r="L755" s="146">
        <f t="shared" si="302"/>
        <v>0</v>
      </c>
    </row>
    <row r="756" spans="1:12" s="20" customFormat="1" ht="25.5">
      <c r="A756" s="29" t="s">
        <v>250</v>
      </c>
      <c r="B756" s="30" t="s">
        <v>500</v>
      </c>
      <c r="C756" s="31" t="s">
        <v>242</v>
      </c>
      <c r="D756" s="31" t="s">
        <v>11</v>
      </c>
      <c r="E756" s="31" t="s">
        <v>251</v>
      </c>
      <c r="F756" s="31" t="s">
        <v>9</v>
      </c>
      <c r="G756" s="32">
        <f t="shared" ref="G756:H756" si="313">G757+G759</f>
        <v>6974000</v>
      </c>
      <c r="H756" s="32">
        <f t="shared" si="313"/>
        <v>6974000</v>
      </c>
      <c r="I756" s="153">
        <v>6974000</v>
      </c>
      <c r="J756" s="154">
        <v>6974000</v>
      </c>
      <c r="K756" s="146">
        <f t="shared" si="302"/>
        <v>0</v>
      </c>
      <c r="L756" s="146">
        <f t="shared" si="302"/>
        <v>0</v>
      </c>
    </row>
    <row r="757" spans="1:12" s="20" customFormat="1">
      <c r="A757" s="29" t="s">
        <v>395</v>
      </c>
      <c r="B757" s="30" t="s">
        <v>500</v>
      </c>
      <c r="C757" s="31" t="s">
        <v>242</v>
      </c>
      <c r="D757" s="31" t="s">
        <v>11</v>
      </c>
      <c r="E757" s="31" t="s">
        <v>251</v>
      </c>
      <c r="F757" s="31" t="s">
        <v>396</v>
      </c>
      <c r="G757" s="32">
        <f t="shared" ref="G757:H757" si="314">G758</f>
        <v>4724000</v>
      </c>
      <c r="H757" s="32">
        <f t="shared" si="314"/>
        <v>4724000</v>
      </c>
      <c r="I757" s="153">
        <v>4724000</v>
      </c>
      <c r="J757" s="154">
        <v>4724000</v>
      </c>
      <c r="K757" s="146">
        <f t="shared" si="302"/>
        <v>0</v>
      </c>
      <c r="L757" s="146">
        <f t="shared" si="302"/>
        <v>0</v>
      </c>
    </row>
    <row r="758" spans="1:12" s="20" customFormat="1">
      <c r="A758" s="33" t="s">
        <v>399</v>
      </c>
      <c r="B758" s="30" t="s">
        <v>500</v>
      </c>
      <c r="C758" s="31" t="s">
        <v>242</v>
      </c>
      <c r="D758" s="31" t="s">
        <v>11</v>
      </c>
      <c r="E758" s="31" t="s">
        <v>251</v>
      </c>
      <c r="F758" s="31" t="s">
        <v>400</v>
      </c>
      <c r="G758" s="32">
        <v>4724000</v>
      </c>
      <c r="H758" s="32">
        <v>4724000</v>
      </c>
      <c r="I758" s="153">
        <v>4724000</v>
      </c>
      <c r="J758" s="154">
        <v>4724000</v>
      </c>
      <c r="K758" s="146">
        <f t="shared" si="302"/>
        <v>0</v>
      </c>
      <c r="L758" s="146">
        <f t="shared" si="302"/>
        <v>0</v>
      </c>
    </row>
    <row r="759" spans="1:12" s="20" customFormat="1">
      <c r="A759" s="29" t="s">
        <v>401</v>
      </c>
      <c r="B759" s="30" t="s">
        <v>500</v>
      </c>
      <c r="C759" s="31" t="s">
        <v>242</v>
      </c>
      <c r="D759" s="31" t="s">
        <v>11</v>
      </c>
      <c r="E759" s="31" t="s">
        <v>251</v>
      </c>
      <c r="F759" s="31" t="s">
        <v>402</v>
      </c>
      <c r="G759" s="32">
        <f t="shared" ref="G759:H759" si="315">G760</f>
        <v>2250000</v>
      </c>
      <c r="H759" s="32">
        <f t="shared" si="315"/>
        <v>2250000</v>
      </c>
      <c r="I759" s="153">
        <v>2250000</v>
      </c>
      <c r="J759" s="154">
        <v>2250000</v>
      </c>
      <c r="K759" s="146">
        <f t="shared" si="302"/>
        <v>0</v>
      </c>
      <c r="L759" s="146">
        <f t="shared" si="302"/>
        <v>0</v>
      </c>
    </row>
    <row r="760" spans="1:12" s="20" customFormat="1">
      <c r="A760" s="33" t="s">
        <v>405</v>
      </c>
      <c r="B760" s="30" t="s">
        <v>500</v>
      </c>
      <c r="C760" s="31" t="s">
        <v>242</v>
      </c>
      <c r="D760" s="31" t="s">
        <v>11</v>
      </c>
      <c r="E760" s="31" t="s">
        <v>251</v>
      </c>
      <c r="F760" s="31" t="s">
        <v>406</v>
      </c>
      <c r="G760" s="32">
        <v>2250000</v>
      </c>
      <c r="H760" s="32">
        <v>2250000</v>
      </c>
      <c r="I760" s="153">
        <v>2250000</v>
      </c>
      <c r="J760" s="154">
        <v>2250000</v>
      </c>
      <c r="K760" s="146">
        <f t="shared" si="302"/>
        <v>0</v>
      </c>
      <c r="L760" s="146">
        <f t="shared" si="302"/>
        <v>0</v>
      </c>
    </row>
    <row r="761" spans="1:12" s="20" customFormat="1">
      <c r="A761" s="29" t="s">
        <v>501</v>
      </c>
      <c r="B761" s="30" t="s">
        <v>500</v>
      </c>
      <c r="C761" s="31" t="s">
        <v>242</v>
      </c>
      <c r="D761" s="31" t="s">
        <v>11</v>
      </c>
      <c r="E761" s="31" t="s">
        <v>502</v>
      </c>
      <c r="F761" s="31" t="s">
        <v>9</v>
      </c>
      <c r="G761" s="32">
        <f>G762+G768+G772+G781+G787+G791</f>
        <v>214972540</v>
      </c>
      <c r="H761" s="32">
        <f>H762+H768+H772+H781+H787+H791</f>
        <v>223836360</v>
      </c>
      <c r="I761" s="153">
        <v>214972540</v>
      </c>
      <c r="J761" s="154">
        <v>223836360</v>
      </c>
      <c r="K761" s="146">
        <f t="shared" si="302"/>
        <v>0</v>
      </c>
      <c r="L761" s="146">
        <f t="shared" si="302"/>
        <v>0</v>
      </c>
    </row>
    <row r="762" spans="1:12" s="20" customFormat="1" ht="25.5">
      <c r="A762" s="29" t="s">
        <v>552</v>
      </c>
      <c r="B762" s="30" t="s">
        <v>500</v>
      </c>
      <c r="C762" s="31" t="s">
        <v>242</v>
      </c>
      <c r="D762" s="31" t="s">
        <v>11</v>
      </c>
      <c r="E762" s="31" t="s">
        <v>553</v>
      </c>
      <c r="F762" s="31" t="s">
        <v>9</v>
      </c>
      <c r="G762" s="32">
        <f t="shared" ref="G762:H762" si="316">G763</f>
        <v>78690370</v>
      </c>
      <c r="H762" s="32">
        <f t="shared" si="316"/>
        <v>81943550</v>
      </c>
      <c r="I762" s="153">
        <v>78690370</v>
      </c>
      <c r="J762" s="154">
        <v>81943550</v>
      </c>
      <c r="K762" s="146">
        <f t="shared" si="302"/>
        <v>0</v>
      </c>
      <c r="L762" s="146">
        <f t="shared" si="302"/>
        <v>0</v>
      </c>
    </row>
    <row r="763" spans="1:12" s="20" customFormat="1" ht="25.5">
      <c r="A763" s="29" t="s">
        <v>136</v>
      </c>
      <c r="B763" s="30" t="s">
        <v>500</v>
      </c>
      <c r="C763" s="31" t="s">
        <v>242</v>
      </c>
      <c r="D763" s="31" t="s">
        <v>11</v>
      </c>
      <c r="E763" s="31" t="s">
        <v>554</v>
      </c>
      <c r="F763" s="31" t="s">
        <v>9</v>
      </c>
      <c r="G763" s="32">
        <f t="shared" ref="G763:H763" si="317">G764+G766</f>
        <v>78690370</v>
      </c>
      <c r="H763" s="32">
        <f t="shared" si="317"/>
        <v>81943550</v>
      </c>
      <c r="I763" s="153">
        <v>78690370</v>
      </c>
      <c r="J763" s="154">
        <v>81943550</v>
      </c>
      <c r="K763" s="146">
        <f t="shared" si="302"/>
        <v>0</v>
      </c>
      <c r="L763" s="146">
        <f t="shared" si="302"/>
        <v>0</v>
      </c>
    </row>
    <row r="764" spans="1:12" s="20" customFormat="1">
      <c r="A764" s="29" t="s">
        <v>395</v>
      </c>
      <c r="B764" s="30" t="s">
        <v>500</v>
      </c>
      <c r="C764" s="31" t="s">
        <v>242</v>
      </c>
      <c r="D764" s="31" t="s">
        <v>11</v>
      </c>
      <c r="E764" s="31" t="s">
        <v>554</v>
      </c>
      <c r="F764" s="31" t="s">
        <v>396</v>
      </c>
      <c r="G764" s="32">
        <f t="shared" ref="G764:H764" si="318">SUM(G765:G765)</f>
        <v>53120790</v>
      </c>
      <c r="H764" s="32">
        <f t="shared" si="318"/>
        <v>55413450</v>
      </c>
      <c r="I764" s="153">
        <v>53120790</v>
      </c>
      <c r="J764" s="154">
        <v>55413450</v>
      </c>
      <c r="K764" s="146">
        <f t="shared" si="302"/>
        <v>0</v>
      </c>
      <c r="L764" s="146">
        <f t="shared" si="302"/>
        <v>0</v>
      </c>
    </row>
    <row r="765" spans="1:12" s="20" customFormat="1" ht="38.25">
      <c r="A765" s="33" t="s">
        <v>397</v>
      </c>
      <c r="B765" s="30" t="s">
        <v>500</v>
      </c>
      <c r="C765" s="31" t="s">
        <v>242</v>
      </c>
      <c r="D765" s="31" t="s">
        <v>11</v>
      </c>
      <c r="E765" s="31" t="s">
        <v>554</v>
      </c>
      <c r="F765" s="31" t="s">
        <v>398</v>
      </c>
      <c r="G765" s="32">
        <v>53120790</v>
      </c>
      <c r="H765" s="32">
        <v>55413450</v>
      </c>
      <c r="I765" s="153">
        <v>53120790</v>
      </c>
      <c r="J765" s="154">
        <v>55413450</v>
      </c>
      <c r="K765" s="146">
        <f t="shared" si="302"/>
        <v>0</v>
      </c>
      <c r="L765" s="146">
        <f t="shared" si="302"/>
        <v>0</v>
      </c>
    </row>
    <row r="766" spans="1:12" s="20" customFormat="1">
      <c r="A766" s="29" t="s">
        <v>401</v>
      </c>
      <c r="B766" s="30" t="s">
        <v>500</v>
      </c>
      <c r="C766" s="31" t="s">
        <v>242</v>
      </c>
      <c r="D766" s="31" t="s">
        <v>11</v>
      </c>
      <c r="E766" s="31" t="s">
        <v>554</v>
      </c>
      <c r="F766" s="31" t="s">
        <v>402</v>
      </c>
      <c r="G766" s="32">
        <f t="shared" ref="G766:H766" si="319">SUM(G767:G767)</f>
        <v>25569580</v>
      </c>
      <c r="H766" s="32">
        <f t="shared" si="319"/>
        <v>26530100</v>
      </c>
      <c r="I766" s="153">
        <v>25569580</v>
      </c>
      <c r="J766" s="154">
        <v>26530100</v>
      </c>
      <c r="K766" s="146">
        <f t="shared" si="302"/>
        <v>0</v>
      </c>
      <c r="L766" s="146">
        <f t="shared" si="302"/>
        <v>0</v>
      </c>
    </row>
    <row r="767" spans="1:12" s="20" customFormat="1" ht="38.25">
      <c r="A767" s="33" t="s">
        <v>403</v>
      </c>
      <c r="B767" s="30" t="s">
        <v>500</v>
      </c>
      <c r="C767" s="31" t="s">
        <v>242</v>
      </c>
      <c r="D767" s="31" t="s">
        <v>11</v>
      </c>
      <c r="E767" s="31" t="s">
        <v>554</v>
      </c>
      <c r="F767" s="31" t="s">
        <v>404</v>
      </c>
      <c r="G767" s="32">
        <v>25569580</v>
      </c>
      <c r="H767" s="32">
        <v>26530100</v>
      </c>
      <c r="I767" s="153">
        <v>25569580</v>
      </c>
      <c r="J767" s="154">
        <v>26530100</v>
      </c>
      <c r="K767" s="146">
        <f t="shared" si="302"/>
        <v>0</v>
      </c>
      <c r="L767" s="146">
        <f t="shared" si="302"/>
        <v>0</v>
      </c>
    </row>
    <row r="768" spans="1:12" s="20" customFormat="1" ht="25.5">
      <c r="A768" s="29" t="s">
        <v>555</v>
      </c>
      <c r="B768" s="30" t="s">
        <v>500</v>
      </c>
      <c r="C768" s="31" t="s">
        <v>242</v>
      </c>
      <c r="D768" s="31" t="s">
        <v>11</v>
      </c>
      <c r="E768" s="31" t="s">
        <v>556</v>
      </c>
      <c r="F768" s="31" t="s">
        <v>9</v>
      </c>
      <c r="G768" s="32">
        <f t="shared" ref="G768:H769" si="320">G769</f>
        <v>4082080</v>
      </c>
      <c r="H768" s="32">
        <f t="shared" si="320"/>
        <v>4215840</v>
      </c>
      <c r="I768" s="153">
        <v>4082080</v>
      </c>
      <c r="J768" s="154">
        <v>4215840</v>
      </c>
      <c r="K768" s="146">
        <f t="shared" si="302"/>
        <v>0</v>
      </c>
      <c r="L768" s="146">
        <f t="shared" si="302"/>
        <v>0</v>
      </c>
    </row>
    <row r="769" spans="1:12" s="20" customFormat="1" ht="25.5">
      <c r="A769" s="29" t="s">
        <v>136</v>
      </c>
      <c r="B769" s="30" t="s">
        <v>500</v>
      </c>
      <c r="C769" s="31" t="s">
        <v>242</v>
      </c>
      <c r="D769" s="31" t="s">
        <v>11</v>
      </c>
      <c r="E769" s="31" t="s">
        <v>557</v>
      </c>
      <c r="F769" s="31" t="s">
        <v>9</v>
      </c>
      <c r="G769" s="32">
        <f t="shared" si="320"/>
        <v>4082080</v>
      </c>
      <c r="H769" s="32">
        <f t="shared" si="320"/>
        <v>4215840</v>
      </c>
      <c r="I769" s="153">
        <v>4082080</v>
      </c>
      <c r="J769" s="154">
        <v>4215840</v>
      </c>
      <c r="K769" s="146">
        <f t="shared" si="302"/>
        <v>0</v>
      </c>
      <c r="L769" s="146">
        <f t="shared" si="302"/>
        <v>0</v>
      </c>
    </row>
    <row r="770" spans="1:12" s="20" customFormat="1">
      <c r="A770" s="29" t="s">
        <v>395</v>
      </c>
      <c r="B770" s="30" t="s">
        <v>500</v>
      </c>
      <c r="C770" s="31" t="s">
        <v>242</v>
      </c>
      <c r="D770" s="31" t="s">
        <v>11</v>
      </c>
      <c r="E770" s="31" t="s">
        <v>557</v>
      </c>
      <c r="F770" s="31" t="s">
        <v>396</v>
      </c>
      <c r="G770" s="32">
        <f t="shared" ref="G770:H770" si="321">SUM(G771:G771)</f>
        <v>4082080</v>
      </c>
      <c r="H770" s="32">
        <f t="shared" si="321"/>
        <v>4215840</v>
      </c>
      <c r="I770" s="153">
        <v>4082080</v>
      </c>
      <c r="J770" s="154">
        <v>4215840</v>
      </c>
      <c r="K770" s="146">
        <f t="shared" si="302"/>
        <v>0</v>
      </c>
      <c r="L770" s="146">
        <f t="shared" si="302"/>
        <v>0</v>
      </c>
    </row>
    <row r="771" spans="1:12" s="20" customFormat="1" ht="38.25">
      <c r="A771" s="33" t="s">
        <v>397</v>
      </c>
      <c r="B771" s="30" t="s">
        <v>500</v>
      </c>
      <c r="C771" s="31" t="s">
        <v>242</v>
      </c>
      <c r="D771" s="31" t="s">
        <v>11</v>
      </c>
      <c r="E771" s="31" t="s">
        <v>557</v>
      </c>
      <c r="F771" s="31" t="s">
        <v>398</v>
      </c>
      <c r="G771" s="32">
        <v>4082080</v>
      </c>
      <c r="H771" s="32">
        <v>4215840</v>
      </c>
      <c r="I771" s="153">
        <v>4082080</v>
      </c>
      <c r="J771" s="154">
        <v>4215840</v>
      </c>
      <c r="K771" s="146">
        <f t="shared" si="302"/>
        <v>0</v>
      </c>
      <c r="L771" s="146">
        <f t="shared" si="302"/>
        <v>0</v>
      </c>
    </row>
    <row r="772" spans="1:12" s="20" customFormat="1" ht="38.25">
      <c r="A772" s="29" t="s">
        <v>558</v>
      </c>
      <c r="B772" s="30" t="s">
        <v>500</v>
      </c>
      <c r="C772" s="31" t="s">
        <v>242</v>
      </c>
      <c r="D772" s="31" t="s">
        <v>11</v>
      </c>
      <c r="E772" s="31" t="s">
        <v>559</v>
      </c>
      <c r="F772" s="31" t="s">
        <v>9</v>
      </c>
      <c r="G772" s="32">
        <f t="shared" ref="G772:H772" si="322">G773+G776</f>
        <v>61466290</v>
      </c>
      <c r="H772" s="32">
        <f t="shared" si="322"/>
        <v>63943220</v>
      </c>
      <c r="I772" s="153">
        <v>61466290</v>
      </c>
      <c r="J772" s="154">
        <v>63943220</v>
      </c>
      <c r="K772" s="146">
        <f t="shared" si="302"/>
        <v>0</v>
      </c>
      <c r="L772" s="146">
        <f t="shared" si="302"/>
        <v>0</v>
      </c>
    </row>
    <row r="773" spans="1:12" s="20" customFormat="1" ht="25.5">
      <c r="A773" s="29" t="s">
        <v>136</v>
      </c>
      <c r="B773" s="30" t="s">
        <v>500</v>
      </c>
      <c r="C773" s="31" t="s">
        <v>242</v>
      </c>
      <c r="D773" s="31" t="s">
        <v>11</v>
      </c>
      <c r="E773" s="31" t="s">
        <v>560</v>
      </c>
      <c r="F773" s="31" t="s">
        <v>9</v>
      </c>
      <c r="G773" s="32">
        <f t="shared" ref="G773:H773" si="323">G774</f>
        <v>59688990</v>
      </c>
      <c r="H773" s="32">
        <f t="shared" si="323"/>
        <v>62165920</v>
      </c>
      <c r="I773" s="153">
        <v>59688990</v>
      </c>
      <c r="J773" s="154">
        <v>62165920</v>
      </c>
      <c r="K773" s="146">
        <f t="shared" si="302"/>
        <v>0</v>
      </c>
      <c r="L773" s="146">
        <f t="shared" si="302"/>
        <v>0</v>
      </c>
    </row>
    <row r="774" spans="1:12" s="20" customFormat="1">
      <c r="A774" s="29" t="s">
        <v>395</v>
      </c>
      <c r="B774" s="30" t="s">
        <v>500</v>
      </c>
      <c r="C774" s="31" t="s">
        <v>242</v>
      </c>
      <c r="D774" s="31" t="s">
        <v>11</v>
      </c>
      <c r="E774" s="31" t="s">
        <v>560</v>
      </c>
      <c r="F774" s="31" t="s">
        <v>396</v>
      </c>
      <c r="G774" s="32">
        <f t="shared" ref="G774:H774" si="324">SUM(G775:G775)</f>
        <v>59688990</v>
      </c>
      <c r="H774" s="32">
        <f t="shared" si="324"/>
        <v>62165920</v>
      </c>
      <c r="I774" s="153">
        <v>59688990</v>
      </c>
      <c r="J774" s="154">
        <v>62165920</v>
      </c>
      <c r="K774" s="146">
        <f t="shared" si="302"/>
        <v>0</v>
      </c>
      <c r="L774" s="146">
        <f t="shared" si="302"/>
        <v>0</v>
      </c>
    </row>
    <row r="775" spans="1:12" s="20" customFormat="1" ht="38.25">
      <c r="A775" s="33" t="s">
        <v>397</v>
      </c>
      <c r="B775" s="30" t="s">
        <v>500</v>
      </c>
      <c r="C775" s="31" t="s">
        <v>242</v>
      </c>
      <c r="D775" s="31" t="s">
        <v>11</v>
      </c>
      <c r="E775" s="31" t="s">
        <v>560</v>
      </c>
      <c r="F775" s="31" t="s">
        <v>398</v>
      </c>
      <c r="G775" s="32">
        <v>59688990</v>
      </c>
      <c r="H775" s="32">
        <v>62165920</v>
      </c>
      <c r="I775" s="153">
        <v>59688990</v>
      </c>
      <c r="J775" s="154">
        <v>62165920</v>
      </c>
      <c r="K775" s="146">
        <f t="shared" si="302"/>
        <v>0</v>
      </c>
      <c r="L775" s="146">
        <f t="shared" si="302"/>
        <v>0</v>
      </c>
    </row>
    <row r="776" spans="1:12" s="20" customFormat="1" ht="25.5">
      <c r="A776" s="29" t="s">
        <v>561</v>
      </c>
      <c r="B776" s="30" t="s">
        <v>500</v>
      </c>
      <c r="C776" s="31" t="s">
        <v>242</v>
      </c>
      <c r="D776" s="31" t="s">
        <v>11</v>
      </c>
      <c r="E776" s="31" t="s">
        <v>562</v>
      </c>
      <c r="F776" s="31" t="s">
        <v>9</v>
      </c>
      <c r="G776" s="32">
        <f t="shared" ref="G776:H776" si="325">G779</f>
        <v>1777300</v>
      </c>
      <c r="H776" s="32">
        <f t="shared" si="325"/>
        <v>1777300</v>
      </c>
      <c r="I776" s="153">
        <v>1777300</v>
      </c>
      <c r="J776" s="154">
        <v>1777300</v>
      </c>
      <c r="K776" s="146">
        <f t="shared" si="302"/>
        <v>0</v>
      </c>
      <c r="L776" s="146">
        <f t="shared" si="302"/>
        <v>0</v>
      </c>
    </row>
    <row r="777" spans="1:12" s="20" customFormat="1">
      <c r="A777" s="29" t="s">
        <v>322</v>
      </c>
      <c r="B777" s="30"/>
      <c r="C777" s="31"/>
      <c r="D777" s="31"/>
      <c r="E777" s="31"/>
      <c r="F777" s="31"/>
      <c r="G777" s="32"/>
      <c r="H777" s="32"/>
      <c r="I777" s="153"/>
      <c r="J777" s="154"/>
      <c r="K777" s="146">
        <f t="shared" si="302"/>
        <v>0</v>
      </c>
      <c r="L777" s="146">
        <f t="shared" si="302"/>
        <v>0</v>
      </c>
    </row>
    <row r="778" spans="1:12" s="20" customFormat="1">
      <c r="A778" s="29" t="s">
        <v>323</v>
      </c>
      <c r="B778" s="30" t="s">
        <v>500</v>
      </c>
      <c r="C778" s="31" t="s">
        <v>242</v>
      </c>
      <c r="D778" s="31" t="s">
        <v>11</v>
      </c>
      <c r="E778" s="31" t="s">
        <v>562</v>
      </c>
      <c r="F778" s="31" t="s">
        <v>9</v>
      </c>
      <c r="G778" s="32">
        <v>1777300</v>
      </c>
      <c r="H778" s="32">
        <v>1777300</v>
      </c>
      <c r="I778" s="153">
        <v>1777300</v>
      </c>
      <c r="J778" s="154">
        <v>1777300</v>
      </c>
      <c r="K778" s="146">
        <f t="shared" si="302"/>
        <v>0</v>
      </c>
      <c r="L778" s="146">
        <f t="shared" si="302"/>
        <v>0</v>
      </c>
    </row>
    <row r="779" spans="1:12" s="20" customFormat="1">
      <c r="A779" s="29" t="s">
        <v>395</v>
      </c>
      <c r="B779" s="30" t="s">
        <v>500</v>
      </c>
      <c r="C779" s="31" t="s">
        <v>242</v>
      </c>
      <c r="D779" s="31" t="s">
        <v>11</v>
      </c>
      <c r="E779" s="31" t="s">
        <v>562</v>
      </c>
      <c r="F779" s="31" t="s">
        <v>396</v>
      </c>
      <c r="G779" s="32">
        <f t="shared" ref="G779:H779" si="326">G780</f>
        <v>1777300</v>
      </c>
      <c r="H779" s="32">
        <f t="shared" si="326"/>
        <v>1777300</v>
      </c>
      <c r="I779" s="155">
        <v>1777300</v>
      </c>
      <c r="J779" s="156">
        <v>1777300</v>
      </c>
      <c r="K779" s="146">
        <f t="shared" si="302"/>
        <v>0</v>
      </c>
      <c r="L779" s="146">
        <f t="shared" si="302"/>
        <v>0</v>
      </c>
    </row>
    <row r="780" spans="1:12" s="20" customFormat="1" ht="38.25">
      <c r="A780" s="33" t="s">
        <v>397</v>
      </c>
      <c r="B780" s="30" t="s">
        <v>500</v>
      </c>
      <c r="C780" s="31" t="s">
        <v>242</v>
      </c>
      <c r="D780" s="31" t="s">
        <v>11</v>
      </c>
      <c r="E780" s="31" t="s">
        <v>562</v>
      </c>
      <c r="F780" s="31" t="s">
        <v>398</v>
      </c>
      <c r="G780" s="32">
        <v>1777300</v>
      </c>
      <c r="H780" s="32">
        <v>1777300</v>
      </c>
      <c r="I780" s="155">
        <v>1777300</v>
      </c>
      <c r="J780" s="156">
        <v>1777300</v>
      </c>
      <c r="K780" s="146">
        <f t="shared" si="302"/>
        <v>0</v>
      </c>
      <c r="L780" s="146">
        <f t="shared" si="302"/>
        <v>0</v>
      </c>
    </row>
    <row r="781" spans="1:12" s="20" customFormat="1" ht="38.25">
      <c r="A781" s="29" t="s">
        <v>563</v>
      </c>
      <c r="B781" s="30" t="s">
        <v>500</v>
      </c>
      <c r="C781" s="31" t="s">
        <v>242</v>
      </c>
      <c r="D781" s="31" t="s">
        <v>11</v>
      </c>
      <c r="E781" s="31" t="s">
        <v>564</v>
      </c>
      <c r="F781" s="31" t="s">
        <v>9</v>
      </c>
      <c r="G781" s="32">
        <f t="shared" ref="G781:H781" si="327">G782</f>
        <v>66608950</v>
      </c>
      <c r="H781" s="32">
        <f t="shared" si="327"/>
        <v>69608900</v>
      </c>
      <c r="I781" s="153">
        <v>66608950</v>
      </c>
      <c r="J781" s="154">
        <v>69608900</v>
      </c>
      <c r="K781" s="146">
        <f t="shared" si="302"/>
        <v>0</v>
      </c>
      <c r="L781" s="146">
        <f t="shared" si="302"/>
        <v>0</v>
      </c>
    </row>
    <row r="782" spans="1:12" s="20" customFormat="1" ht="25.5">
      <c r="A782" s="29" t="s">
        <v>136</v>
      </c>
      <c r="B782" s="30" t="s">
        <v>500</v>
      </c>
      <c r="C782" s="31" t="s">
        <v>242</v>
      </c>
      <c r="D782" s="31" t="s">
        <v>11</v>
      </c>
      <c r="E782" s="31" t="s">
        <v>565</v>
      </c>
      <c r="F782" s="31" t="s">
        <v>9</v>
      </c>
      <c r="G782" s="32">
        <f t="shared" ref="G782:H782" si="328">G783+G785</f>
        <v>66608950</v>
      </c>
      <c r="H782" s="32">
        <f t="shared" si="328"/>
        <v>69608900</v>
      </c>
      <c r="I782" s="153">
        <v>66608950</v>
      </c>
      <c r="J782" s="154">
        <v>69608900</v>
      </c>
      <c r="K782" s="146">
        <f t="shared" si="302"/>
        <v>0</v>
      </c>
      <c r="L782" s="146">
        <f t="shared" si="302"/>
        <v>0</v>
      </c>
    </row>
    <row r="783" spans="1:12" s="20" customFormat="1">
      <c r="A783" s="29" t="s">
        <v>395</v>
      </c>
      <c r="B783" s="30" t="s">
        <v>500</v>
      </c>
      <c r="C783" s="31" t="s">
        <v>242</v>
      </c>
      <c r="D783" s="31" t="s">
        <v>11</v>
      </c>
      <c r="E783" s="31" t="s">
        <v>565</v>
      </c>
      <c r="F783" s="31" t="s">
        <v>396</v>
      </c>
      <c r="G783" s="32">
        <f t="shared" ref="G783:H783" si="329">SUM(G784:G784)</f>
        <v>54431460</v>
      </c>
      <c r="H783" s="32">
        <f t="shared" si="329"/>
        <v>56864170</v>
      </c>
      <c r="I783" s="153">
        <v>54431460</v>
      </c>
      <c r="J783" s="154">
        <v>56864170</v>
      </c>
      <c r="K783" s="146">
        <f t="shared" si="302"/>
        <v>0</v>
      </c>
      <c r="L783" s="146">
        <f t="shared" si="302"/>
        <v>0</v>
      </c>
    </row>
    <row r="784" spans="1:12" s="20" customFormat="1" ht="38.25">
      <c r="A784" s="33" t="s">
        <v>397</v>
      </c>
      <c r="B784" s="30" t="s">
        <v>500</v>
      </c>
      <c r="C784" s="31" t="s">
        <v>242</v>
      </c>
      <c r="D784" s="31" t="s">
        <v>11</v>
      </c>
      <c r="E784" s="31" t="s">
        <v>565</v>
      </c>
      <c r="F784" s="31" t="s">
        <v>398</v>
      </c>
      <c r="G784" s="32">
        <v>54431460</v>
      </c>
      <c r="H784" s="32">
        <v>56864170</v>
      </c>
      <c r="I784" s="153">
        <v>54431460</v>
      </c>
      <c r="J784" s="154">
        <v>56864170</v>
      </c>
      <c r="K784" s="146">
        <f t="shared" si="302"/>
        <v>0</v>
      </c>
      <c r="L784" s="146">
        <f t="shared" si="302"/>
        <v>0</v>
      </c>
    </row>
    <row r="785" spans="1:12" s="20" customFormat="1">
      <c r="A785" s="29" t="s">
        <v>401</v>
      </c>
      <c r="B785" s="30" t="s">
        <v>500</v>
      </c>
      <c r="C785" s="31" t="s">
        <v>242</v>
      </c>
      <c r="D785" s="31" t="s">
        <v>11</v>
      </c>
      <c r="E785" s="31" t="s">
        <v>565</v>
      </c>
      <c r="F785" s="31" t="s">
        <v>402</v>
      </c>
      <c r="G785" s="32">
        <f t="shared" ref="G785:H785" si="330">SUM(G786:G786)</f>
        <v>12177490</v>
      </c>
      <c r="H785" s="32">
        <f t="shared" si="330"/>
        <v>12744730</v>
      </c>
      <c r="I785" s="153">
        <v>12177490</v>
      </c>
      <c r="J785" s="154">
        <v>12744730</v>
      </c>
      <c r="K785" s="146">
        <f t="shared" si="302"/>
        <v>0</v>
      </c>
      <c r="L785" s="146">
        <f t="shared" si="302"/>
        <v>0</v>
      </c>
    </row>
    <row r="786" spans="1:12" s="20" customFormat="1" ht="38.25">
      <c r="A786" s="33" t="s">
        <v>403</v>
      </c>
      <c r="B786" s="30" t="s">
        <v>500</v>
      </c>
      <c r="C786" s="31" t="s">
        <v>242</v>
      </c>
      <c r="D786" s="31" t="s">
        <v>11</v>
      </c>
      <c r="E786" s="31" t="s">
        <v>565</v>
      </c>
      <c r="F786" s="31" t="s">
        <v>404</v>
      </c>
      <c r="G786" s="32">
        <v>12177490</v>
      </c>
      <c r="H786" s="32">
        <v>12744730</v>
      </c>
      <c r="I786" s="153">
        <v>12177490</v>
      </c>
      <c r="J786" s="154">
        <v>12744730</v>
      </c>
      <c r="K786" s="146">
        <f t="shared" si="302"/>
        <v>0</v>
      </c>
      <c r="L786" s="146">
        <f t="shared" si="302"/>
        <v>0</v>
      </c>
    </row>
    <row r="787" spans="1:12" s="20" customFormat="1" ht="89.25">
      <c r="A787" s="29" t="s">
        <v>510</v>
      </c>
      <c r="B787" s="30" t="s">
        <v>500</v>
      </c>
      <c r="C787" s="31" t="s">
        <v>242</v>
      </c>
      <c r="D787" s="31" t="s">
        <v>11</v>
      </c>
      <c r="E787" s="31" t="s">
        <v>511</v>
      </c>
      <c r="F787" s="31" t="s">
        <v>9</v>
      </c>
      <c r="G787" s="32">
        <f t="shared" ref="G787:H789" si="331">G788</f>
        <v>1307250</v>
      </c>
      <c r="H787" s="32">
        <f t="shared" si="331"/>
        <v>1307250</v>
      </c>
      <c r="I787" s="153">
        <v>1307250</v>
      </c>
      <c r="J787" s="154">
        <v>1307250</v>
      </c>
      <c r="K787" s="146">
        <f t="shared" si="302"/>
        <v>0</v>
      </c>
      <c r="L787" s="146">
        <f t="shared" si="302"/>
        <v>0</v>
      </c>
    </row>
    <row r="788" spans="1:12" s="20" customFormat="1" ht="76.5">
      <c r="A788" s="29" t="s">
        <v>512</v>
      </c>
      <c r="B788" s="30" t="s">
        <v>500</v>
      </c>
      <c r="C788" s="31" t="s">
        <v>242</v>
      </c>
      <c r="D788" s="31" t="s">
        <v>11</v>
      </c>
      <c r="E788" s="31" t="s">
        <v>513</v>
      </c>
      <c r="F788" s="31" t="s">
        <v>9</v>
      </c>
      <c r="G788" s="32">
        <f t="shared" si="331"/>
        <v>1307250</v>
      </c>
      <c r="H788" s="32">
        <f t="shared" si="331"/>
        <v>1307250</v>
      </c>
      <c r="I788" s="153">
        <v>1307250</v>
      </c>
      <c r="J788" s="154">
        <v>1307250</v>
      </c>
      <c r="K788" s="146">
        <f t="shared" si="302"/>
        <v>0</v>
      </c>
      <c r="L788" s="146">
        <f t="shared" si="302"/>
        <v>0</v>
      </c>
    </row>
    <row r="789" spans="1:12" s="20" customFormat="1">
      <c r="A789" s="29" t="s">
        <v>395</v>
      </c>
      <c r="B789" s="30" t="s">
        <v>500</v>
      </c>
      <c r="C789" s="31" t="s">
        <v>242</v>
      </c>
      <c r="D789" s="31" t="s">
        <v>11</v>
      </c>
      <c r="E789" s="31" t="s">
        <v>513</v>
      </c>
      <c r="F789" s="31" t="s">
        <v>396</v>
      </c>
      <c r="G789" s="32">
        <f t="shared" si="331"/>
        <v>1307250</v>
      </c>
      <c r="H789" s="32">
        <f t="shared" si="331"/>
        <v>1307250</v>
      </c>
      <c r="I789" s="153">
        <v>1307250</v>
      </c>
      <c r="J789" s="154">
        <v>1307250</v>
      </c>
      <c r="K789" s="146">
        <f t="shared" ref="K789:L844" si="332">G789-I789</f>
        <v>0</v>
      </c>
      <c r="L789" s="146">
        <f t="shared" si="332"/>
        <v>0</v>
      </c>
    </row>
    <row r="790" spans="1:12" s="20" customFormat="1">
      <c r="A790" s="33" t="s">
        <v>399</v>
      </c>
      <c r="B790" s="30" t="s">
        <v>500</v>
      </c>
      <c r="C790" s="31" t="s">
        <v>242</v>
      </c>
      <c r="D790" s="31" t="s">
        <v>11</v>
      </c>
      <c r="E790" s="31" t="s">
        <v>513</v>
      </c>
      <c r="F790" s="31" t="s">
        <v>400</v>
      </c>
      <c r="G790" s="32">
        <v>1307250</v>
      </c>
      <c r="H790" s="32">
        <v>1307250</v>
      </c>
      <c r="I790" s="153">
        <v>1307250</v>
      </c>
      <c r="J790" s="154">
        <v>1307250</v>
      </c>
      <c r="K790" s="146">
        <f t="shared" si="332"/>
        <v>0</v>
      </c>
      <c r="L790" s="146">
        <f t="shared" si="332"/>
        <v>0</v>
      </c>
    </row>
    <row r="791" spans="1:12" s="20" customFormat="1" ht="38.25">
      <c r="A791" s="29" t="s">
        <v>514</v>
      </c>
      <c r="B791" s="30" t="s">
        <v>500</v>
      </c>
      <c r="C791" s="31" t="s">
        <v>242</v>
      </c>
      <c r="D791" s="31" t="s">
        <v>11</v>
      </c>
      <c r="E791" s="31" t="s">
        <v>515</v>
      </c>
      <c r="F791" s="31" t="s">
        <v>9</v>
      </c>
      <c r="G791" s="32">
        <f t="shared" ref="G791:H793" si="333">G792</f>
        <v>2817600</v>
      </c>
      <c r="H791" s="32">
        <f t="shared" si="333"/>
        <v>2817600</v>
      </c>
      <c r="I791" s="153">
        <v>2817600</v>
      </c>
      <c r="J791" s="154">
        <v>2817600</v>
      </c>
      <c r="K791" s="146">
        <f t="shared" si="332"/>
        <v>0</v>
      </c>
      <c r="L791" s="146">
        <f t="shared" si="332"/>
        <v>0</v>
      </c>
    </row>
    <row r="792" spans="1:12" s="20" customFormat="1" ht="38.25">
      <c r="A792" s="29" t="s">
        <v>516</v>
      </c>
      <c r="B792" s="30" t="s">
        <v>500</v>
      </c>
      <c r="C792" s="31" t="s">
        <v>242</v>
      </c>
      <c r="D792" s="31" t="s">
        <v>11</v>
      </c>
      <c r="E792" s="31" t="s">
        <v>517</v>
      </c>
      <c r="F792" s="31" t="s">
        <v>9</v>
      </c>
      <c r="G792" s="32">
        <f t="shared" si="333"/>
        <v>2817600</v>
      </c>
      <c r="H792" s="32">
        <f t="shared" si="333"/>
        <v>2817600</v>
      </c>
      <c r="I792" s="153">
        <v>2817600</v>
      </c>
      <c r="J792" s="154">
        <v>2817600</v>
      </c>
      <c r="K792" s="146">
        <f t="shared" si="332"/>
        <v>0</v>
      </c>
      <c r="L792" s="146">
        <f t="shared" si="332"/>
        <v>0</v>
      </c>
    </row>
    <row r="793" spans="1:12" s="20" customFormat="1">
      <c r="A793" s="29" t="s">
        <v>395</v>
      </c>
      <c r="B793" s="30" t="s">
        <v>500</v>
      </c>
      <c r="C793" s="31" t="s">
        <v>242</v>
      </c>
      <c r="D793" s="31" t="s">
        <v>11</v>
      </c>
      <c r="E793" s="31" t="s">
        <v>517</v>
      </c>
      <c r="F793" s="31" t="s">
        <v>396</v>
      </c>
      <c r="G793" s="32">
        <f t="shared" si="333"/>
        <v>2817600</v>
      </c>
      <c r="H793" s="32">
        <f t="shared" si="333"/>
        <v>2817600</v>
      </c>
      <c r="I793" s="153">
        <v>2817600</v>
      </c>
      <c r="J793" s="154">
        <v>2817600</v>
      </c>
      <c r="K793" s="146">
        <f t="shared" si="332"/>
        <v>0</v>
      </c>
      <c r="L793" s="146">
        <f t="shared" si="332"/>
        <v>0</v>
      </c>
    </row>
    <row r="794" spans="1:12" s="20" customFormat="1">
      <c r="A794" s="33" t="s">
        <v>399</v>
      </c>
      <c r="B794" s="30" t="s">
        <v>500</v>
      </c>
      <c r="C794" s="31" t="s">
        <v>242</v>
      </c>
      <c r="D794" s="31" t="s">
        <v>11</v>
      </c>
      <c r="E794" s="31" t="s">
        <v>517</v>
      </c>
      <c r="F794" s="31" t="s">
        <v>400</v>
      </c>
      <c r="G794" s="32">
        <v>2817600</v>
      </c>
      <c r="H794" s="32">
        <v>2817600</v>
      </c>
      <c r="I794" s="153">
        <v>2817600</v>
      </c>
      <c r="J794" s="154">
        <v>2817600</v>
      </c>
      <c r="K794" s="146">
        <f t="shared" si="332"/>
        <v>0</v>
      </c>
      <c r="L794" s="146">
        <f t="shared" si="332"/>
        <v>0</v>
      </c>
    </row>
    <row r="795" spans="1:12" s="20" customFormat="1" ht="38.25">
      <c r="A795" s="33" t="s">
        <v>146</v>
      </c>
      <c r="B795" s="30" t="s">
        <v>500</v>
      </c>
      <c r="C795" s="31" t="s">
        <v>242</v>
      </c>
      <c r="D795" s="31" t="s">
        <v>11</v>
      </c>
      <c r="E795" s="37" t="s">
        <v>147</v>
      </c>
      <c r="F795" s="37" t="s">
        <v>9</v>
      </c>
      <c r="G795" s="41">
        <f t="shared" ref="G795:H797" si="334">G796</f>
        <v>76500</v>
      </c>
      <c r="H795" s="41">
        <f t="shared" si="334"/>
        <v>76500</v>
      </c>
      <c r="I795" s="161">
        <v>76500</v>
      </c>
      <c r="J795" s="162">
        <v>76500</v>
      </c>
      <c r="K795" s="146">
        <f t="shared" si="332"/>
        <v>0</v>
      </c>
      <c r="L795" s="146">
        <f t="shared" si="332"/>
        <v>0</v>
      </c>
    </row>
    <row r="796" spans="1:12" s="20" customFormat="1" ht="38.25">
      <c r="A796" s="29" t="s">
        <v>148</v>
      </c>
      <c r="B796" s="30" t="s">
        <v>500</v>
      </c>
      <c r="C796" s="31" t="s">
        <v>242</v>
      </c>
      <c r="D796" s="31" t="s">
        <v>11</v>
      </c>
      <c r="E796" s="37" t="s">
        <v>149</v>
      </c>
      <c r="F796" s="37" t="s">
        <v>9</v>
      </c>
      <c r="G796" s="41">
        <f t="shared" si="334"/>
        <v>76500</v>
      </c>
      <c r="H796" s="41">
        <f t="shared" si="334"/>
        <v>76500</v>
      </c>
      <c r="I796" s="161">
        <v>76500</v>
      </c>
      <c r="J796" s="162">
        <v>76500</v>
      </c>
      <c r="K796" s="146">
        <f t="shared" si="332"/>
        <v>0</v>
      </c>
      <c r="L796" s="146">
        <f t="shared" si="332"/>
        <v>0</v>
      </c>
    </row>
    <row r="797" spans="1:12" s="20" customFormat="1" ht="25.5">
      <c r="A797" s="29" t="s">
        <v>157</v>
      </c>
      <c r="B797" s="30" t="s">
        <v>500</v>
      </c>
      <c r="C797" s="31" t="s">
        <v>242</v>
      </c>
      <c r="D797" s="31" t="s">
        <v>11</v>
      </c>
      <c r="E797" s="30" t="s">
        <v>158</v>
      </c>
      <c r="F797" s="37" t="s">
        <v>9</v>
      </c>
      <c r="G797" s="41">
        <f t="shared" si="334"/>
        <v>76500</v>
      </c>
      <c r="H797" s="41">
        <f t="shared" si="334"/>
        <v>76500</v>
      </c>
      <c r="I797" s="153">
        <v>76500</v>
      </c>
      <c r="J797" s="154">
        <v>76500</v>
      </c>
      <c r="K797" s="146">
        <f t="shared" si="332"/>
        <v>0</v>
      </c>
      <c r="L797" s="146">
        <f t="shared" si="332"/>
        <v>0</v>
      </c>
    </row>
    <row r="798" spans="1:12" s="20" customFormat="1" ht="25.5">
      <c r="A798" s="36" t="s">
        <v>152</v>
      </c>
      <c r="B798" s="30" t="s">
        <v>500</v>
      </c>
      <c r="C798" s="31" t="s">
        <v>242</v>
      </c>
      <c r="D798" s="31" t="s">
        <v>11</v>
      </c>
      <c r="E798" s="30" t="s">
        <v>159</v>
      </c>
      <c r="F798" s="37" t="s">
        <v>9</v>
      </c>
      <c r="G798" s="41">
        <f t="shared" ref="G798:H798" si="335">SUM(G799:G799)</f>
        <v>76500</v>
      </c>
      <c r="H798" s="41">
        <f t="shared" si="335"/>
        <v>76500</v>
      </c>
      <c r="I798" s="153">
        <v>76500</v>
      </c>
      <c r="J798" s="154">
        <v>76500</v>
      </c>
      <c r="K798" s="146">
        <f t="shared" si="332"/>
        <v>0</v>
      </c>
      <c r="L798" s="146">
        <f t="shared" si="332"/>
        <v>0</v>
      </c>
    </row>
    <row r="799" spans="1:12" s="20" customFormat="1">
      <c r="A799" s="29" t="s">
        <v>395</v>
      </c>
      <c r="B799" s="30" t="s">
        <v>500</v>
      </c>
      <c r="C799" s="31" t="s">
        <v>242</v>
      </c>
      <c r="D799" s="31" t="s">
        <v>11</v>
      </c>
      <c r="E799" s="30" t="s">
        <v>159</v>
      </c>
      <c r="F799" s="37" t="s">
        <v>396</v>
      </c>
      <c r="G799" s="32">
        <f t="shared" ref="G799:H799" si="336">G800</f>
        <v>76500</v>
      </c>
      <c r="H799" s="32">
        <f t="shared" si="336"/>
        <v>76500</v>
      </c>
      <c r="I799" s="153">
        <v>76500</v>
      </c>
      <c r="J799" s="154">
        <v>76500</v>
      </c>
      <c r="K799" s="146">
        <f t="shared" si="332"/>
        <v>0</v>
      </c>
      <c r="L799" s="146">
        <f t="shared" si="332"/>
        <v>0</v>
      </c>
    </row>
    <row r="800" spans="1:12" s="20" customFormat="1">
      <c r="A800" s="33" t="s">
        <v>399</v>
      </c>
      <c r="B800" s="30" t="s">
        <v>500</v>
      </c>
      <c r="C800" s="31" t="s">
        <v>242</v>
      </c>
      <c r="D800" s="31" t="s">
        <v>11</v>
      </c>
      <c r="E800" s="30" t="s">
        <v>159</v>
      </c>
      <c r="F800" s="37" t="s">
        <v>400</v>
      </c>
      <c r="G800" s="32">
        <v>76500</v>
      </c>
      <c r="H800" s="32">
        <v>76500</v>
      </c>
      <c r="I800" s="153">
        <v>76500</v>
      </c>
      <c r="J800" s="154">
        <v>76500</v>
      </c>
      <c r="K800" s="146">
        <f t="shared" si="332"/>
        <v>0</v>
      </c>
      <c r="L800" s="146">
        <f t="shared" si="332"/>
        <v>0</v>
      </c>
    </row>
    <row r="801" spans="1:12" s="20" customFormat="1" ht="63.75">
      <c r="A801" s="29" t="s">
        <v>417</v>
      </c>
      <c r="B801" s="30" t="s">
        <v>500</v>
      </c>
      <c r="C801" s="31" t="s">
        <v>242</v>
      </c>
      <c r="D801" s="31" t="s">
        <v>11</v>
      </c>
      <c r="E801" s="31" t="s">
        <v>418</v>
      </c>
      <c r="F801" s="31" t="s">
        <v>9</v>
      </c>
      <c r="G801" s="32">
        <f t="shared" ref="G801:H805" si="337">G802</f>
        <v>547850</v>
      </c>
      <c r="H801" s="32">
        <f t="shared" si="337"/>
        <v>547850</v>
      </c>
      <c r="I801" s="153">
        <v>547850</v>
      </c>
      <c r="J801" s="154">
        <v>547850</v>
      </c>
      <c r="K801" s="146">
        <f t="shared" si="332"/>
        <v>0</v>
      </c>
      <c r="L801" s="146">
        <f t="shared" si="332"/>
        <v>0</v>
      </c>
    </row>
    <row r="802" spans="1:12" s="20" customFormat="1" ht="25.5">
      <c r="A802" s="29" t="s">
        <v>419</v>
      </c>
      <c r="B802" s="30" t="s">
        <v>500</v>
      </c>
      <c r="C802" s="31" t="s">
        <v>242</v>
      </c>
      <c r="D802" s="31" t="s">
        <v>11</v>
      </c>
      <c r="E802" s="31" t="s">
        <v>420</v>
      </c>
      <c r="F802" s="31" t="s">
        <v>9</v>
      </c>
      <c r="G802" s="32">
        <f t="shared" si="337"/>
        <v>547850</v>
      </c>
      <c r="H802" s="32">
        <f t="shared" si="337"/>
        <v>547850</v>
      </c>
      <c r="I802" s="153">
        <v>547850</v>
      </c>
      <c r="J802" s="154">
        <v>547850</v>
      </c>
      <c r="K802" s="146">
        <f t="shared" si="332"/>
        <v>0</v>
      </c>
      <c r="L802" s="146">
        <f t="shared" si="332"/>
        <v>0</v>
      </c>
    </row>
    <row r="803" spans="1:12" s="20" customFormat="1" ht="25.5">
      <c r="A803" s="29" t="s">
        <v>421</v>
      </c>
      <c r="B803" s="30" t="s">
        <v>500</v>
      </c>
      <c r="C803" s="31" t="s">
        <v>242</v>
      </c>
      <c r="D803" s="31" t="s">
        <v>11</v>
      </c>
      <c r="E803" s="31" t="s">
        <v>422</v>
      </c>
      <c r="F803" s="31" t="s">
        <v>9</v>
      </c>
      <c r="G803" s="32">
        <f t="shared" si="337"/>
        <v>547850</v>
      </c>
      <c r="H803" s="32">
        <f t="shared" si="337"/>
        <v>547850</v>
      </c>
      <c r="I803" s="153">
        <v>547850</v>
      </c>
      <c r="J803" s="154">
        <v>547850</v>
      </c>
      <c r="K803" s="146">
        <f t="shared" si="332"/>
        <v>0</v>
      </c>
      <c r="L803" s="146">
        <f t="shared" si="332"/>
        <v>0</v>
      </c>
    </row>
    <row r="804" spans="1:12" s="20" customFormat="1" ht="38.25">
      <c r="A804" s="29" t="s">
        <v>423</v>
      </c>
      <c r="B804" s="30" t="s">
        <v>500</v>
      </c>
      <c r="C804" s="31" t="s">
        <v>242</v>
      </c>
      <c r="D804" s="31" t="s">
        <v>11</v>
      </c>
      <c r="E804" s="31" t="s">
        <v>424</v>
      </c>
      <c r="F804" s="31" t="s">
        <v>9</v>
      </c>
      <c r="G804" s="32">
        <f t="shared" si="337"/>
        <v>547850</v>
      </c>
      <c r="H804" s="32">
        <f t="shared" si="337"/>
        <v>547850</v>
      </c>
      <c r="I804" s="153">
        <v>547850</v>
      </c>
      <c r="J804" s="154">
        <v>547850</v>
      </c>
      <c r="K804" s="146">
        <f t="shared" si="332"/>
        <v>0</v>
      </c>
      <c r="L804" s="146">
        <f t="shared" si="332"/>
        <v>0</v>
      </c>
    </row>
    <row r="805" spans="1:12" s="20" customFormat="1">
      <c r="A805" s="29" t="s">
        <v>395</v>
      </c>
      <c r="B805" s="30" t="s">
        <v>500</v>
      </c>
      <c r="C805" s="31" t="s">
        <v>242</v>
      </c>
      <c r="D805" s="31" t="s">
        <v>11</v>
      </c>
      <c r="E805" s="31" t="s">
        <v>424</v>
      </c>
      <c r="F805" s="31" t="s">
        <v>396</v>
      </c>
      <c r="G805" s="32">
        <f t="shared" si="337"/>
        <v>547850</v>
      </c>
      <c r="H805" s="32">
        <f t="shared" si="337"/>
        <v>547850</v>
      </c>
      <c r="I805" s="153">
        <v>547850</v>
      </c>
      <c r="J805" s="154">
        <v>547850</v>
      </c>
      <c r="K805" s="146">
        <f t="shared" si="332"/>
        <v>0</v>
      </c>
      <c r="L805" s="146">
        <f t="shared" si="332"/>
        <v>0</v>
      </c>
    </row>
    <row r="806" spans="1:12" s="20" customFormat="1">
      <c r="A806" s="33" t="s">
        <v>399</v>
      </c>
      <c r="B806" s="30" t="s">
        <v>500</v>
      </c>
      <c r="C806" s="31" t="s">
        <v>242</v>
      </c>
      <c r="D806" s="31" t="s">
        <v>11</v>
      </c>
      <c r="E806" s="31" t="s">
        <v>424</v>
      </c>
      <c r="F806" s="31" t="s">
        <v>400</v>
      </c>
      <c r="G806" s="32">
        <v>547850</v>
      </c>
      <c r="H806" s="32">
        <v>547850</v>
      </c>
      <c r="I806" s="153">
        <v>547850</v>
      </c>
      <c r="J806" s="154">
        <v>547850</v>
      </c>
      <c r="K806" s="146">
        <f t="shared" si="332"/>
        <v>0</v>
      </c>
      <c r="L806" s="146">
        <f t="shared" si="332"/>
        <v>0</v>
      </c>
    </row>
    <row r="807" spans="1:12" s="20" customFormat="1" ht="25.5">
      <c r="A807" s="29" t="s">
        <v>425</v>
      </c>
      <c r="B807" s="30" t="s">
        <v>500</v>
      </c>
      <c r="C807" s="31" t="s">
        <v>242</v>
      </c>
      <c r="D807" s="31" t="s">
        <v>11</v>
      </c>
      <c r="E807" s="31" t="s">
        <v>426</v>
      </c>
      <c r="F807" s="31" t="s">
        <v>9</v>
      </c>
      <c r="G807" s="32">
        <f t="shared" ref="G807:H811" si="338">G808</f>
        <v>896080</v>
      </c>
      <c r="H807" s="32">
        <f t="shared" si="338"/>
        <v>896080</v>
      </c>
      <c r="I807" s="153">
        <v>896080</v>
      </c>
      <c r="J807" s="154">
        <v>896080</v>
      </c>
      <c r="K807" s="146">
        <f t="shared" si="332"/>
        <v>0</v>
      </c>
      <c r="L807" s="146">
        <f t="shared" si="332"/>
        <v>0</v>
      </c>
    </row>
    <row r="808" spans="1:12" s="20" customFormat="1" ht="38.25">
      <c r="A808" s="29" t="s">
        <v>427</v>
      </c>
      <c r="B808" s="30" t="s">
        <v>500</v>
      </c>
      <c r="C808" s="31" t="s">
        <v>242</v>
      </c>
      <c r="D808" s="31" t="s">
        <v>11</v>
      </c>
      <c r="E808" s="31" t="s">
        <v>428</v>
      </c>
      <c r="F808" s="31" t="s">
        <v>9</v>
      </c>
      <c r="G808" s="32">
        <f t="shared" si="338"/>
        <v>896080</v>
      </c>
      <c r="H808" s="32">
        <f t="shared" si="338"/>
        <v>896080</v>
      </c>
      <c r="I808" s="153">
        <v>896080</v>
      </c>
      <c r="J808" s="154">
        <v>896080</v>
      </c>
      <c r="K808" s="146">
        <f t="shared" si="332"/>
        <v>0</v>
      </c>
      <c r="L808" s="146">
        <f t="shared" si="332"/>
        <v>0</v>
      </c>
    </row>
    <row r="809" spans="1:12" s="20" customFormat="1" ht="25.5">
      <c r="A809" s="29" t="s">
        <v>429</v>
      </c>
      <c r="B809" s="30" t="s">
        <v>500</v>
      </c>
      <c r="C809" s="31" t="s">
        <v>242</v>
      </c>
      <c r="D809" s="31" t="s">
        <v>11</v>
      </c>
      <c r="E809" s="31" t="s">
        <v>430</v>
      </c>
      <c r="F809" s="31" t="s">
        <v>9</v>
      </c>
      <c r="G809" s="32">
        <f t="shared" si="338"/>
        <v>896080</v>
      </c>
      <c r="H809" s="32">
        <f t="shared" si="338"/>
        <v>896080</v>
      </c>
      <c r="I809" s="153">
        <v>896080</v>
      </c>
      <c r="J809" s="154">
        <v>896080</v>
      </c>
      <c r="K809" s="146">
        <f t="shared" si="332"/>
        <v>0</v>
      </c>
      <c r="L809" s="146">
        <f t="shared" si="332"/>
        <v>0</v>
      </c>
    </row>
    <row r="810" spans="1:12" s="20" customFormat="1" ht="25.5">
      <c r="A810" s="29" t="s">
        <v>431</v>
      </c>
      <c r="B810" s="30" t="s">
        <v>500</v>
      </c>
      <c r="C810" s="31" t="s">
        <v>242</v>
      </c>
      <c r="D810" s="31" t="s">
        <v>11</v>
      </c>
      <c r="E810" s="31" t="s">
        <v>432</v>
      </c>
      <c r="F810" s="31" t="s">
        <v>9</v>
      </c>
      <c r="G810" s="32">
        <f t="shared" si="338"/>
        <v>896080</v>
      </c>
      <c r="H810" s="32">
        <f t="shared" si="338"/>
        <v>896080</v>
      </c>
      <c r="I810" s="153">
        <v>896080</v>
      </c>
      <c r="J810" s="154">
        <v>896080</v>
      </c>
      <c r="K810" s="146">
        <f t="shared" si="332"/>
        <v>0</v>
      </c>
      <c r="L810" s="146">
        <f t="shared" si="332"/>
        <v>0</v>
      </c>
    </row>
    <row r="811" spans="1:12" s="20" customFormat="1">
      <c r="A811" s="29" t="s">
        <v>395</v>
      </c>
      <c r="B811" s="30" t="s">
        <v>500</v>
      </c>
      <c r="C811" s="31" t="s">
        <v>242</v>
      </c>
      <c r="D811" s="31" t="s">
        <v>11</v>
      </c>
      <c r="E811" s="31" t="s">
        <v>432</v>
      </c>
      <c r="F811" s="31" t="s">
        <v>396</v>
      </c>
      <c r="G811" s="32">
        <f t="shared" si="338"/>
        <v>896080</v>
      </c>
      <c r="H811" s="32">
        <f t="shared" si="338"/>
        <v>896080</v>
      </c>
      <c r="I811" s="153">
        <v>896080</v>
      </c>
      <c r="J811" s="154">
        <v>896080</v>
      </c>
      <c r="K811" s="146">
        <f t="shared" si="332"/>
        <v>0</v>
      </c>
      <c r="L811" s="146">
        <f t="shared" si="332"/>
        <v>0</v>
      </c>
    </row>
    <row r="812" spans="1:12" s="20" customFormat="1">
      <c r="A812" s="33" t="s">
        <v>399</v>
      </c>
      <c r="B812" s="30" t="s">
        <v>500</v>
      </c>
      <c r="C812" s="31" t="s">
        <v>242</v>
      </c>
      <c r="D812" s="31" t="s">
        <v>11</v>
      </c>
      <c r="E812" s="31" t="s">
        <v>432</v>
      </c>
      <c r="F812" s="31" t="s">
        <v>400</v>
      </c>
      <c r="G812" s="32">
        <v>896080</v>
      </c>
      <c r="H812" s="32">
        <v>896080</v>
      </c>
      <c r="I812" s="153">
        <v>896080</v>
      </c>
      <c r="J812" s="154">
        <v>896080</v>
      </c>
      <c r="K812" s="146">
        <f t="shared" si="332"/>
        <v>0</v>
      </c>
      <c r="L812" s="146">
        <f t="shared" si="332"/>
        <v>0</v>
      </c>
    </row>
    <row r="813" spans="1:12" s="20" customFormat="1">
      <c r="A813" s="25" t="s">
        <v>570</v>
      </c>
      <c r="B813" s="26" t="s">
        <v>500</v>
      </c>
      <c r="C813" s="27" t="s">
        <v>242</v>
      </c>
      <c r="D813" s="27" t="s">
        <v>79</v>
      </c>
      <c r="E813" s="27" t="s">
        <v>8</v>
      </c>
      <c r="F813" s="27" t="s">
        <v>9</v>
      </c>
      <c r="G813" s="28">
        <f t="shared" ref="G813:H813" si="339">G814</f>
        <v>15672750</v>
      </c>
      <c r="H813" s="28">
        <f t="shared" si="339"/>
        <v>15677480</v>
      </c>
      <c r="I813" s="151">
        <v>15672750</v>
      </c>
      <c r="J813" s="152">
        <v>15677480</v>
      </c>
      <c r="K813" s="146">
        <f t="shared" si="332"/>
        <v>0</v>
      </c>
      <c r="L813" s="146">
        <f t="shared" si="332"/>
        <v>0</v>
      </c>
    </row>
    <row r="814" spans="1:12" s="20" customFormat="1" ht="25.5">
      <c r="A814" s="29" t="s">
        <v>571</v>
      </c>
      <c r="B814" s="30" t="s">
        <v>500</v>
      </c>
      <c r="C814" s="31" t="s">
        <v>242</v>
      </c>
      <c r="D814" s="31" t="s">
        <v>79</v>
      </c>
      <c r="E814" s="31" t="s">
        <v>572</v>
      </c>
      <c r="F814" s="31" t="s">
        <v>9</v>
      </c>
      <c r="G814" s="32">
        <f t="shared" ref="G814:H814" si="340">G815+G830</f>
        <v>15672750</v>
      </c>
      <c r="H814" s="32">
        <f t="shared" si="340"/>
        <v>15677480</v>
      </c>
      <c r="I814" s="153">
        <v>15672750</v>
      </c>
      <c r="J814" s="154">
        <v>15677480</v>
      </c>
      <c r="K814" s="146">
        <f t="shared" si="332"/>
        <v>0</v>
      </c>
      <c r="L814" s="146">
        <f t="shared" si="332"/>
        <v>0</v>
      </c>
    </row>
    <row r="815" spans="1:12" s="20" customFormat="1" ht="38.25">
      <c r="A815" s="29" t="s">
        <v>573</v>
      </c>
      <c r="B815" s="30" t="s">
        <v>500</v>
      </c>
      <c r="C815" s="31" t="s">
        <v>242</v>
      </c>
      <c r="D815" s="31" t="s">
        <v>79</v>
      </c>
      <c r="E815" s="31" t="s">
        <v>574</v>
      </c>
      <c r="F815" s="31" t="s">
        <v>9</v>
      </c>
      <c r="G815" s="32">
        <f t="shared" ref="G815:H815" si="341">G816+G826</f>
        <v>14126050</v>
      </c>
      <c r="H815" s="32">
        <f t="shared" si="341"/>
        <v>14130780</v>
      </c>
      <c r="I815" s="153">
        <v>14126050</v>
      </c>
      <c r="J815" s="154">
        <v>14130780</v>
      </c>
      <c r="K815" s="146">
        <f t="shared" si="332"/>
        <v>0</v>
      </c>
      <c r="L815" s="146">
        <f t="shared" si="332"/>
        <v>0</v>
      </c>
    </row>
    <row r="816" spans="1:12" s="20" customFormat="1" ht="25.5">
      <c r="A816" s="29" t="s">
        <v>18</v>
      </c>
      <c r="B816" s="30" t="s">
        <v>500</v>
      </c>
      <c r="C816" s="31" t="s">
        <v>242</v>
      </c>
      <c r="D816" s="31" t="s">
        <v>79</v>
      </c>
      <c r="E816" s="31" t="s">
        <v>575</v>
      </c>
      <c r="F816" s="31" t="s">
        <v>9</v>
      </c>
      <c r="G816" s="32">
        <f t="shared" ref="G816:H816" si="342">G817+G820+G822</f>
        <v>1578390</v>
      </c>
      <c r="H816" s="32">
        <f t="shared" si="342"/>
        <v>1583120</v>
      </c>
      <c r="I816" s="153">
        <v>1578390</v>
      </c>
      <c r="J816" s="154">
        <v>1583120</v>
      </c>
      <c r="K816" s="146">
        <f t="shared" si="332"/>
        <v>0</v>
      </c>
      <c r="L816" s="146">
        <f t="shared" si="332"/>
        <v>0</v>
      </c>
    </row>
    <row r="817" spans="1:12" s="20" customFormat="1" ht="25.5">
      <c r="A817" s="33" t="s">
        <v>20</v>
      </c>
      <c r="B817" s="30" t="s">
        <v>500</v>
      </c>
      <c r="C817" s="31" t="s">
        <v>242</v>
      </c>
      <c r="D817" s="31" t="s">
        <v>79</v>
      </c>
      <c r="E817" s="31" t="s">
        <v>575</v>
      </c>
      <c r="F817" s="31" t="s">
        <v>21</v>
      </c>
      <c r="G817" s="32">
        <f t="shared" ref="G817:H817" si="343">SUM(G818:G819)</f>
        <v>357330</v>
      </c>
      <c r="H817" s="32">
        <f t="shared" si="343"/>
        <v>357330</v>
      </c>
      <c r="I817" s="153">
        <v>357330</v>
      </c>
      <c r="J817" s="154">
        <v>357330</v>
      </c>
      <c r="K817" s="146">
        <f t="shared" si="332"/>
        <v>0</v>
      </c>
      <c r="L817" s="146">
        <f t="shared" si="332"/>
        <v>0</v>
      </c>
    </row>
    <row r="818" spans="1:12" s="20" customFormat="1" ht="25.5">
      <c r="A818" s="33" t="s">
        <v>22</v>
      </c>
      <c r="B818" s="30" t="s">
        <v>500</v>
      </c>
      <c r="C818" s="31" t="s">
        <v>242</v>
      </c>
      <c r="D818" s="31" t="s">
        <v>79</v>
      </c>
      <c r="E818" s="31" t="s">
        <v>575</v>
      </c>
      <c r="F818" s="31" t="s">
        <v>23</v>
      </c>
      <c r="G818" s="32">
        <v>275047.5</v>
      </c>
      <c r="H818" s="32">
        <v>275047.5</v>
      </c>
      <c r="I818" s="153">
        <v>275047.5</v>
      </c>
      <c r="J818" s="154">
        <v>275047.5</v>
      </c>
      <c r="K818" s="146">
        <f t="shared" si="332"/>
        <v>0</v>
      </c>
      <c r="L818" s="146">
        <f t="shared" si="332"/>
        <v>0</v>
      </c>
    </row>
    <row r="819" spans="1:12" s="20" customFormat="1" ht="38.25">
      <c r="A819" s="33" t="s">
        <v>26</v>
      </c>
      <c r="B819" s="30" t="s">
        <v>500</v>
      </c>
      <c r="C819" s="31" t="s">
        <v>242</v>
      </c>
      <c r="D819" s="31" t="s">
        <v>79</v>
      </c>
      <c r="E819" s="31" t="s">
        <v>575</v>
      </c>
      <c r="F819" s="31" t="s">
        <v>27</v>
      </c>
      <c r="G819" s="32">
        <v>82282.5</v>
      </c>
      <c r="H819" s="32">
        <v>82282.5</v>
      </c>
      <c r="I819" s="153">
        <v>82282.5</v>
      </c>
      <c r="J819" s="154">
        <v>82282.5</v>
      </c>
      <c r="K819" s="146">
        <f t="shared" si="332"/>
        <v>0</v>
      </c>
      <c r="L819" s="146">
        <f t="shared" si="332"/>
        <v>0</v>
      </c>
    </row>
    <row r="820" spans="1:12" s="20" customFormat="1" ht="25.5">
      <c r="A820" s="29" t="s">
        <v>28</v>
      </c>
      <c r="B820" s="30" t="s">
        <v>500</v>
      </c>
      <c r="C820" s="31" t="s">
        <v>242</v>
      </c>
      <c r="D820" s="31" t="s">
        <v>79</v>
      </c>
      <c r="E820" s="31" t="s">
        <v>575</v>
      </c>
      <c r="F820" s="31" t="s">
        <v>29</v>
      </c>
      <c r="G820" s="32">
        <f t="shared" ref="G820:H820" si="344">G821</f>
        <v>1039860</v>
      </c>
      <c r="H820" s="32">
        <f t="shared" si="344"/>
        <v>1044590</v>
      </c>
      <c r="I820" s="153">
        <v>1039860</v>
      </c>
      <c r="J820" s="154">
        <v>1044590</v>
      </c>
      <c r="K820" s="146">
        <f t="shared" si="332"/>
        <v>0</v>
      </c>
      <c r="L820" s="146">
        <f t="shared" si="332"/>
        <v>0</v>
      </c>
    </row>
    <row r="821" spans="1:12" s="20" customFormat="1">
      <c r="A821" s="33" t="s">
        <v>30</v>
      </c>
      <c r="B821" s="30" t="s">
        <v>500</v>
      </c>
      <c r="C821" s="31" t="s">
        <v>242</v>
      </c>
      <c r="D821" s="31" t="s">
        <v>79</v>
      </c>
      <c r="E821" s="31" t="s">
        <v>575</v>
      </c>
      <c r="F821" s="31" t="s">
        <v>31</v>
      </c>
      <c r="G821" s="32">
        <v>1039860</v>
      </c>
      <c r="H821" s="32">
        <v>1044590</v>
      </c>
      <c r="I821" s="153">
        <v>1039860</v>
      </c>
      <c r="J821" s="154">
        <v>1044590</v>
      </c>
      <c r="K821" s="146">
        <f t="shared" si="332"/>
        <v>0</v>
      </c>
      <c r="L821" s="146">
        <f t="shared" si="332"/>
        <v>0</v>
      </c>
    </row>
    <row r="822" spans="1:12" s="20" customFormat="1">
      <c r="A822" s="29" t="s">
        <v>32</v>
      </c>
      <c r="B822" s="30" t="s">
        <v>500</v>
      </c>
      <c r="C822" s="31" t="s">
        <v>242</v>
      </c>
      <c r="D822" s="31" t="s">
        <v>79</v>
      </c>
      <c r="E822" s="31" t="s">
        <v>575</v>
      </c>
      <c r="F822" s="31" t="s">
        <v>33</v>
      </c>
      <c r="G822" s="32">
        <f t="shared" ref="G822:H822" si="345">SUM(G823:G825)</f>
        <v>181200</v>
      </c>
      <c r="H822" s="32">
        <f t="shared" si="345"/>
        <v>181200</v>
      </c>
      <c r="I822" s="153">
        <v>181200</v>
      </c>
      <c r="J822" s="154">
        <v>181200</v>
      </c>
      <c r="K822" s="146">
        <f t="shared" si="332"/>
        <v>0</v>
      </c>
      <c r="L822" s="146">
        <f t="shared" si="332"/>
        <v>0</v>
      </c>
    </row>
    <row r="823" spans="1:12" s="20" customFormat="1">
      <c r="A823" s="33" t="s">
        <v>34</v>
      </c>
      <c r="B823" s="30" t="s">
        <v>500</v>
      </c>
      <c r="C823" s="31" t="s">
        <v>242</v>
      </c>
      <c r="D823" s="31" t="s">
        <v>79</v>
      </c>
      <c r="E823" s="31" t="s">
        <v>575</v>
      </c>
      <c r="F823" s="31" t="s">
        <v>35</v>
      </c>
      <c r="G823" s="32">
        <v>174200</v>
      </c>
      <c r="H823" s="32">
        <v>174200</v>
      </c>
      <c r="I823" s="153">
        <v>174200</v>
      </c>
      <c r="J823" s="154">
        <v>174200</v>
      </c>
      <c r="K823" s="146">
        <f t="shared" si="332"/>
        <v>0</v>
      </c>
      <c r="L823" s="146">
        <f t="shared" si="332"/>
        <v>0</v>
      </c>
    </row>
    <row r="824" spans="1:12" s="20" customFormat="1">
      <c r="A824" s="33" t="s">
        <v>36</v>
      </c>
      <c r="B824" s="30" t="s">
        <v>500</v>
      </c>
      <c r="C824" s="31" t="s">
        <v>242</v>
      </c>
      <c r="D824" s="31" t="s">
        <v>79</v>
      </c>
      <c r="E824" s="31" t="s">
        <v>575</v>
      </c>
      <c r="F824" s="31" t="s">
        <v>37</v>
      </c>
      <c r="G824" s="32">
        <v>5500</v>
      </c>
      <c r="H824" s="32">
        <v>5500</v>
      </c>
      <c r="I824" s="153">
        <v>5500</v>
      </c>
      <c r="J824" s="154">
        <v>5500</v>
      </c>
      <c r="K824" s="146">
        <f t="shared" si="332"/>
        <v>0</v>
      </c>
      <c r="L824" s="146">
        <f t="shared" si="332"/>
        <v>0</v>
      </c>
    </row>
    <row r="825" spans="1:12" s="20" customFormat="1">
      <c r="A825" s="33" t="s">
        <v>83</v>
      </c>
      <c r="B825" s="30" t="s">
        <v>500</v>
      </c>
      <c r="C825" s="31" t="s">
        <v>242</v>
      </c>
      <c r="D825" s="31" t="s">
        <v>79</v>
      </c>
      <c r="E825" s="31" t="s">
        <v>575</v>
      </c>
      <c r="F825" s="31" t="s">
        <v>84</v>
      </c>
      <c r="G825" s="32">
        <v>1500</v>
      </c>
      <c r="H825" s="32">
        <v>1500</v>
      </c>
      <c r="I825" s="153">
        <v>1500</v>
      </c>
      <c r="J825" s="154">
        <v>1500</v>
      </c>
      <c r="K825" s="146">
        <f t="shared" si="332"/>
        <v>0</v>
      </c>
      <c r="L825" s="146">
        <f t="shared" si="332"/>
        <v>0</v>
      </c>
    </row>
    <row r="826" spans="1:12" s="20" customFormat="1" ht="25.5">
      <c r="A826" s="29" t="s">
        <v>38</v>
      </c>
      <c r="B826" s="30" t="s">
        <v>500</v>
      </c>
      <c r="C826" s="31" t="s">
        <v>242</v>
      </c>
      <c r="D826" s="31" t="s">
        <v>79</v>
      </c>
      <c r="E826" s="31" t="s">
        <v>576</v>
      </c>
      <c r="F826" s="31" t="s">
        <v>9</v>
      </c>
      <c r="G826" s="32">
        <f t="shared" ref="G826:H826" si="346">G827</f>
        <v>12547660</v>
      </c>
      <c r="H826" s="32">
        <f t="shared" si="346"/>
        <v>12547660</v>
      </c>
      <c r="I826" s="153">
        <v>12547660</v>
      </c>
      <c r="J826" s="154">
        <v>12547660</v>
      </c>
      <c r="K826" s="146">
        <f t="shared" si="332"/>
        <v>0</v>
      </c>
      <c r="L826" s="146">
        <f t="shared" si="332"/>
        <v>0</v>
      </c>
    </row>
    <row r="827" spans="1:12" s="20" customFormat="1" ht="25.5">
      <c r="A827" s="33" t="s">
        <v>20</v>
      </c>
      <c r="B827" s="30" t="s">
        <v>500</v>
      </c>
      <c r="C827" s="31" t="s">
        <v>242</v>
      </c>
      <c r="D827" s="31" t="s">
        <v>79</v>
      </c>
      <c r="E827" s="31" t="s">
        <v>576</v>
      </c>
      <c r="F827" s="31" t="s">
        <v>21</v>
      </c>
      <c r="G827" s="32">
        <f t="shared" ref="G827:H827" si="347">SUM(G828:G829)</f>
        <v>12547660</v>
      </c>
      <c r="H827" s="32">
        <f t="shared" si="347"/>
        <v>12547660</v>
      </c>
      <c r="I827" s="153">
        <v>12547660</v>
      </c>
      <c r="J827" s="154">
        <v>12547660</v>
      </c>
      <c r="K827" s="146">
        <f t="shared" si="332"/>
        <v>0</v>
      </c>
      <c r="L827" s="146">
        <f t="shared" si="332"/>
        <v>0</v>
      </c>
    </row>
    <row r="828" spans="1:12" s="20" customFormat="1">
      <c r="A828" s="33" t="s">
        <v>40</v>
      </c>
      <c r="B828" s="30" t="s">
        <v>500</v>
      </c>
      <c r="C828" s="31" t="s">
        <v>242</v>
      </c>
      <c r="D828" s="31" t="s">
        <v>79</v>
      </c>
      <c r="E828" s="31" t="s">
        <v>576</v>
      </c>
      <c r="F828" s="31" t="s">
        <v>41</v>
      </c>
      <c r="G828" s="32">
        <v>9637218</v>
      </c>
      <c r="H828" s="32">
        <v>9637218</v>
      </c>
      <c r="I828" s="153">
        <v>9637218</v>
      </c>
      <c r="J828" s="154">
        <v>9637218</v>
      </c>
      <c r="K828" s="146">
        <f t="shared" si="332"/>
        <v>0</v>
      </c>
      <c r="L828" s="146">
        <f t="shared" si="332"/>
        <v>0</v>
      </c>
    </row>
    <row r="829" spans="1:12" s="20" customFormat="1" ht="38.25">
      <c r="A829" s="33" t="s">
        <v>26</v>
      </c>
      <c r="B829" s="30" t="s">
        <v>500</v>
      </c>
      <c r="C829" s="31" t="s">
        <v>242</v>
      </c>
      <c r="D829" s="31" t="s">
        <v>79</v>
      </c>
      <c r="E829" s="31" t="s">
        <v>576</v>
      </c>
      <c r="F829" s="31" t="s">
        <v>27</v>
      </c>
      <c r="G829" s="32">
        <v>2910442</v>
      </c>
      <c r="H829" s="32">
        <v>2910442</v>
      </c>
      <c r="I829" s="153">
        <v>2910442</v>
      </c>
      <c r="J829" s="154">
        <v>2910442</v>
      </c>
      <c r="K829" s="146">
        <f t="shared" si="332"/>
        <v>0</v>
      </c>
      <c r="L829" s="146">
        <f t="shared" si="332"/>
        <v>0</v>
      </c>
    </row>
    <row r="830" spans="1:12" s="20" customFormat="1">
      <c r="A830" s="33" t="s">
        <v>52</v>
      </c>
      <c r="B830" s="30" t="s">
        <v>500</v>
      </c>
      <c r="C830" s="31" t="s">
        <v>242</v>
      </c>
      <c r="D830" s="31" t="s">
        <v>79</v>
      </c>
      <c r="E830" s="31" t="s">
        <v>577</v>
      </c>
      <c r="F830" s="31" t="s">
        <v>9</v>
      </c>
      <c r="G830" s="32">
        <f t="shared" ref="G830:H832" si="348">G831</f>
        <v>1546700</v>
      </c>
      <c r="H830" s="32">
        <f t="shared" si="348"/>
        <v>1546700</v>
      </c>
      <c r="I830" s="153">
        <v>1546700</v>
      </c>
      <c r="J830" s="154">
        <v>1546700</v>
      </c>
      <c r="K830" s="146">
        <f t="shared" si="332"/>
        <v>0</v>
      </c>
      <c r="L830" s="146">
        <f t="shared" si="332"/>
        <v>0</v>
      </c>
    </row>
    <row r="831" spans="1:12" s="20" customFormat="1" ht="38.25">
      <c r="A831" s="29" t="s">
        <v>578</v>
      </c>
      <c r="B831" s="30" t="s">
        <v>500</v>
      </c>
      <c r="C831" s="31" t="s">
        <v>242</v>
      </c>
      <c r="D831" s="31" t="s">
        <v>79</v>
      </c>
      <c r="E831" s="31" t="s">
        <v>579</v>
      </c>
      <c r="F831" s="31" t="s">
        <v>9</v>
      </c>
      <c r="G831" s="32">
        <f t="shared" si="348"/>
        <v>1546700</v>
      </c>
      <c r="H831" s="32">
        <f t="shared" si="348"/>
        <v>1546700</v>
      </c>
      <c r="I831" s="153">
        <v>1546700</v>
      </c>
      <c r="J831" s="154">
        <v>1546700</v>
      </c>
      <c r="K831" s="146">
        <f t="shared" si="332"/>
        <v>0</v>
      </c>
      <c r="L831" s="146">
        <f t="shared" si="332"/>
        <v>0</v>
      </c>
    </row>
    <row r="832" spans="1:12" s="20" customFormat="1" ht="25.5">
      <c r="A832" s="29" t="s">
        <v>28</v>
      </c>
      <c r="B832" s="30" t="s">
        <v>500</v>
      </c>
      <c r="C832" s="31" t="s">
        <v>242</v>
      </c>
      <c r="D832" s="31" t="s">
        <v>79</v>
      </c>
      <c r="E832" s="31" t="s">
        <v>579</v>
      </c>
      <c r="F832" s="31" t="s">
        <v>29</v>
      </c>
      <c r="G832" s="32">
        <f t="shared" si="348"/>
        <v>1546700</v>
      </c>
      <c r="H832" s="32">
        <f t="shared" si="348"/>
        <v>1546700</v>
      </c>
      <c r="I832" s="153">
        <v>1546700</v>
      </c>
      <c r="J832" s="154">
        <v>1546700</v>
      </c>
      <c r="K832" s="146">
        <f t="shared" si="332"/>
        <v>0</v>
      </c>
      <c r="L832" s="146">
        <f t="shared" si="332"/>
        <v>0</v>
      </c>
    </row>
    <row r="833" spans="1:12" s="20" customFormat="1">
      <c r="A833" s="33" t="s">
        <v>30</v>
      </c>
      <c r="B833" s="30" t="s">
        <v>500</v>
      </c>
      <c r="C833" s="31" t="s">
        <v>242</v>
      </c>
      <c r="D833" s="31" t="s">
        <v>79</v>
      </c>
      <c r="E833" s="31" t="s">
        <v>579</v>
      </c>
      <c r="F833" s="31" t="s">
        <v>31</v>
      </c>
      <c r="G833" s="32">
        <v>1546700</v>
      </c>
      <c r="H833" s="32">
        <v>1546700</v>
      </c>
      <c r="I833" s="153">
        <v>1546700</v>
      </c>
      <c r="J833" s="154">
        <v>1546700</v>
      </c>
      <c r="K833" s="146">
        <f t="shared" si="332"/>
        <v>0</v>
      </c>
      <c r="L833" s="146">
        <f t="shared" si="332"/>
        <v>0</v>
      </c>
    </row>
    <row r="834" spans="1:12" s="20" customFormat="1">
      <c r="A834" s="29"/>
      <c r="B834" s="30"/>
      <c r="C834" s="31"/>
      <c r="D834" s="31"/>
      <c r="E834" s="31"/>
      <c r="F834" s="31"/>
      <c r="G834" s="32"/>
      <c r="H834" s="32"/>
      <c r="I834" s="153"/>
      <c r="J834" s="154"/>
      <c r="K834" s="146">
        <f t="shared" si="332"/>
        <v>0</v>
      </c>
      <c r="L834" s="146">
        <f t="shared" si="332"/>
        <v>0</v>
      </c>
    </row>
    <row r="835" spans="1:12" s="54" customFormat="1" ht="25.5">
      <c r="A835" s="16" t="s">
        <v>580</v>
      </c>
      <c r="B835" s="17" t="s">
        <v>581</v>
      </c>
      <c r="C835" s="18" t="s">
        <v>7</v>
      </c>
      <c r="D835" s="18" t="s">
        <v>7</v>
      </c>
      <c r="E835" s="18" t="s">
        <v>8</v>
      </c>
      <c r="F835" s="18" t="s">
        <v>9</v>
      </c>
      <c r="G835" s="53">
        <f t="shared" ref="G835:H835" si="349">G852+G836+G844</f>
        <v>2084195770</v>
      </c>
      <c r="H835" s="53">
        <f t="shared" si="349"/>
        <v>2103077320</v>
      </c>
      <c r="I835" s="165">
        <v>2084195770</v>
      </c>
      <c r="J835" s="166">
        <v>2103077320</v>
      </c>
      <c r="K835" s="146">
        <f t="shared" si="332"/>
        <v>0</v>
      </c>
      <c r="L835" s="146">
        <f t="shared" si="332"/>
        <v>0</v>
      </c>
    </row>
    <row r="836" spans="1:12" s="20" customFormat="1">
      <c r="A836" s="21" t="s">
        <v>10</v>
      </c>
      <c r="B836" s="22" t="s">
        <v>581</v>
      </c>
      <c r="C836" s="23" t="s">
        <v>11</v>
      </c>
      <c r="D836" s="23" t="s">
        <v>7</v>
      </c>
      <c r="E836" s="23" t="s">
        <v>8</v>
      </c>
      <c r="F836" s="23" t="s">
        <v>9</v>
      </c>
      <c r="G836" s="24">
        <f t="shared" ref="G836:H842" si="350">G837</f>
        <v>7371.65</v>
      </c>
      <c r="H836" s="24">
        <f t="shared" si="350"/>
        <v>7371.65</v>
      </c>
      <c r="I836" s="149">
        <v>7371.65</v>
      </c>
      <c r="J836" s="150">
        <v>7371.65</v>
      </c>
      <c r="K836" s="146">
        <f t="shared" si="332"/>
        <v>0</v>
      </c>
      <c r="L836" s="146">
        <f t="shared" si="332"/>
        <v>0</v>
      </c>
    </row>
    <row r="837" spans="1:12" s="20" customFormat="1">
      <c r="A837" s="25" t="s">
        <v>50</v>
      </c>
      <c r="B837" s="26" t="s">
        <v>581</v>
      </c>
      <c r="C837" s="27" t="s">
        <v>11</v>
      </c>
      <c r="D837" s="27" t="s">
        <v>51</v>
      </c>
      <c r="E837" s="27" t="s">
        <v>8</v>
      </c>
      <c r="F837" s="27" t="s">
        <v>9</v>
      </c>
      <c r="G837" s="28">
        <f t="shared" si="350"/>
        <v>7371.65</v>
      </c>
      <c r="H837" s="28">
        <f t="shared" si="350"/>
        <v>7371.65</v>
      </c>
      <c r="I837" s="151">
        <v>7371.65</v>
      </c>
      <c r="J837" s="152">
        <v>7371.65</v>
      </c>
      <c r="K837" s="146">
        <f t="shared" si="332"/>
        <v>0</v>
      </c>
      <c r="L837" s="146">
        <f t="shared" si="332"/>
        <v>0</v>
      </c>
    </row>
    <row r="838" spans="1:12" s="20" customFormat="1" ht="38.25">
      <c r="A838" s="29" t="s">
        <v>261</v>
      </c>
      <c r="B838" s="30" t="s">
        <v>581</v>
      </c>
      <c r="C838" s="31" t="s">
        <v>11</v>
      </c>
      <c r="D838" s="31" t="s">
        <v>51</v>
      </c>
      <c r="E838" s="31" t="s">
        <v>262</v>
      </c>
      <c r="F838" s="31" t="s">
        <v>9</v>
      </c>
      <c r="G838" s="32">
        <f t="shared" si="350"/>
        <v>7371.65</v>
      </c>
      <c r="H838" s="32">
        <f t="shared" si="350"/>
        <v>7371.65</v>
      </c>
      <c r="I838" s="153">
        <v>7371.65</v>
      </c>
      <c r="J838" s="154">
        <v>7371.65</v>
      </c>
      <c r="K838" s="146">
        <f t="shared" si="332"/>
        <v>0</v>
      </c>
      <c r="L838" s="146">
        <f t="shared" si="332"/>
        <v>0</v>
      </c>
    </row>
    <row r="839" spans="1:12" s="20" customFormat="1" ht="51">
      <c r="A839" s="29" t="s">
        <v>263</v>
      </c>
      <c r="B839" s="30" t="s">
        <v>581</v>
      </c>
      <c r="C839" s="31" t="s">
        <v>11</v>
      </c>
      <c r="D839" s="31" t="s">
        <v>51</v>
      </c>
      <c r="E839" s="31" t="s">
        <v>264</v>
      </c>
      <c r="F839" s="31" t="s">
        <v>9</v>
      </c>
      <c r="G839" s="32">
        <f t="shared" si="350"/>
        <v>7371.65</v>
      </c>
      <c r="H839" s="32">
        <f t="shared" si="350"/>
        <v>7371.65</v>
      </c>
      <c r="I839" s="153">
        <v>7371.65</v>
      </c>
      <c r="J839" s="154">
        <v>7371.65</v>
      </c>
      <c r="K839" s="146">
        <f t="shared" si="332"/>
        <v>0</v>
      </c>
      <c r="L839" s="146">
        <f t="shared" si="332"/>
        <v>0</v>
      </c>
    </row>
    <row r="840" spans="1:12" s="20" customFormat="1" ht="38.25">
      <c r="A840" s="29" t="s">
        <v>265</v>
      </c>
      <c r="B840" s="30" t="s">
        <v>581</v>
      </c>
      <c r="C840" s="31" t="s">
        <v>11</v>
      </c>
      <c r="D840" s="31" t="s">
        <v>51</v>
      </c>
      <c r="E840" s="31" t="s">
        <v>266</v>
      </c>
      <c r="F840" s="31" t="s">
        <v>9</v>
      </c>
      <c r="G840" s="32">
        <f t="shared" si="350"/>
        <v>7371.65</v>
      </c>
      <c r="H840" s="32">
        <f t="shared" si="350"/>
        <v>7371.65</v>
      </c>
      <c r="I840" s="153">
        <v>7371.65</v>
      </c>
      <c r="J840" s="154">
        <v>7371.65</v>
      </c>
      <c r="K840" s="146">
        <f t="shared" si="332"/>
        <v>0</v>
      </c>
      <c r="L840" s="146">
        <f t="shared" si="332"/>
        <v>0</v>
      </c>
    </row>
    <row r="841" spans="1:12" s="54" customFormat="1" ht="25.5">
      <c r="A841" s="29" t="s">
        <v>271</v>
      </c>
      <c r="B841" s="30" t="s">
        <v>581</v>
      </c>
      <c r="C841" s="31" t="s">
        <v>11</v>
      </c>
      <c r="D841" s="31" t="s">
        <v>51</v>
      </c>
      <c r="E841" s="31" t="s">
        <v>272</v>
      </c>
      <c r="F841" s="31" t="s">
        <v>9</v>
      </c>
      <c r="G841" s="32">
        <f t="shared" si="350"/>
        <v>7371.65</v>
      </c>
      <c r="H841" s="32">
        <f t="shared" si="350"/>
        <v>7371.65</v>
      </c>
      <c r="I841" s="153">
        <v>7371.65</v>
      </c>
      <c r="J841" s="154">
        <v>7371.65</v>
      </c>
      <c r="K841" s="146">
        <f t="shared" si="332"/>
        <v>0</v>
      </c>
      <c r="L841" s="146">
        <f t="shared" si="332"/>
        <v>0</v>
      </c>
    </row>
    <row r="842" spans="1:12" s="54" customFormat="1" ht="25.5">
      <c r="A842" s="29" t="s">
        <v>28</v>
      </c>
      <c r="B842" s="30" t="s">
        <v>581</v>
      </c>
      <c r="C842" s="31" t="s">
        <v>11</v>
      </c>
      <c r="D842" s="31" t="s">
        <v>51</v>
      </c>
      <c r="E842" s="31" t="s">
        <v>272</v>
      </c>
      <c r="F842" s="31" t="s">
        <v>29</v>
      </c>
      <c r="G842" s="32">
        <f t="shared" si="350"/>
        <v>7371.65</v>
      </c>
      <c r="H842" s="32">
        <f t="shared" si="350"/>
        <v>7371.65</v>
      </c>
      <c r="I842" s="153">
        <v>7371.65</v>
      </c>
      <c r="J842" s="154">
        <v>7371.65</v>
      </c>
      <c r="K842" s="146">
        <f t="shared" si="332"/>
        <v>0</v>
      </c>
      <c r="L842" s="146">
        <f t="shared" si="332"/>
        <v>0</v>
      </c>
    </row>
    <row r="843" spans="1:12" s="54" customFormat="1">
      <c r="A843" s="33" t="s">
        <v>30</v>
      </c>
      <c r="B843" s="30" t="s">
        <v>581</v>
      </c>
      <c r="C843" s="31" t="s">
        <v>11</v>
      </c>
      <c r="D843" s="31" t="s">
        <v>51</v>
      </c>
      <c r="E843" s="31" t="s">
        <v>272</v>
      </c>
      <c r="F843" s="31" t="s">
        <v>31</v>
      </c>
      <c r="G843" s="32">
        <v>7371.65</v>
      </c>
      <c r="H843" s="32">
        <v>7371.65</v>
      </c>
      <c r="I843" s="153">
        <v>7371.65</v>
      </c>
      <c r="J843" s="154">
        <v>7371.65</v>
      </c>
      <c r="K843" s="146">
        <f t="shared" si="332"/>
        <v>0</v>
      </c>
      <c r="L843" s="146">
        <f t="shared" si="332"/>
        <v>0</v>
      </c>
    </row>
    <row r="844" spans="1:12" s="54" customFormat="1">
      <c r="A844" s="21" t="s">
        <v>551</v>
      </c>
      <c r="B844" s="22" t="s">
        <v>581</v>
      </c>
      <c r="C844" s="23" t="s">
        <v>242</v>
      </c>
      <c r="D844" s="23" t="s">
        <v>7</v>
      </c>
      <c r="E844" s="23" t="s">
        <v>8</v>
      </c>
      <c r="F844" s="23" t="s">
        <v>9</v>
      </c>
      <c r="G844" s="24">
        <f t="shared" ref="G844:H850" si="351">G845</f>
        <v>2751980</v>
      </c>
      <c r="H844" s="24">
        <f t="shared" si="351"/>
        <v>2751980</v>
      </c>
      <c r="I844" s="149">
        <v>2751980</v>
      </c>
      <c r="J844" s="150">
        <v>2751980</v>
      </c>
      <c r="K844" s="146">
        <f t="shared" si="332"/>
        <v>0</v>
      </c>
      <c r="L844" s="146">
        <f t="shared" si="332"/>
        <v>0</v>
      </c>
    </row>
    <row r="845" spans="1:12" s="54" customFormat="1">
      <c r="A845" s="25" t="s">
        <v>243</v>
      </c>
      <c r="B845" s="26" t="s">
        <v>581</v>
      </c>
      <c r="C845" s="27" t="s">
        <v>242</v>
      </c>
      <c r="D845" s="27" t="s">
        <v>11</v>
      </c>
      <c r="E845" s="27" t="s">
        <v>8</v>
      </c>
      <c r="F845" s="27" t="s">
        <v>9</v>
      </c>
      <c r="G845" s="28">
        <f t="shared" si="351"/>
        <v>2751980</v>
      </c>
      <c r="H845" s="28">
        <f t="shared" si="351"/>
        <v>2751980</v>
      </c>
      <c r="I845" s="151">
        <v>2751980</v>
      </c>
      <c r="J845" s="152">
        <v>2751980</v>
      </c>
      <c r="K845" s="146">
        <f t="shared" ref="K845:L908" si="352">G845-I845</f>
        <v>0</v>
      </c>
      <c r="L845" s="146">
        <f t="shared" si="352"/>
        <v>0</v>
      </c>
    </row>
    <row r="846" spans="1:12" s="54" customFormat="1">
      <c r="A846" s="29" t="s">
        <v>244</v>
      </c>
      <c r="B846" s="30" t="s">
        <v>581</v>
      </c>
      <c r="C846" s="31" t="s">
        <v>242</v>
      </c>
      <c r="D846" s="31" t="s">
        <v>11</v>
      </c>
      <c r="E846" s="38" t="s">
        <v>245</v>
      </c>
      <c r="F846" s="31" t="s">
        <v>9</v>
      </c>
      <c r="G846" s="32">
        <f t="shared" si="351"/>
        <v>2751980</v>
      </c>
      <c r="H846" s="32">
        <f t="shared" si="351"/>
        <v>2751980</v>
      </c>
      <c r="I846" s="153">
        <v>2751980</v>
      </c>
      <c r="J846" s="154">
        <v>2751980</v>
      </c>
      <c r="K846" s="146">
        <f t="shared" si="352"/>
        <v>0</v>
      </c>
      <c r="L846" s="146">
        <f t="shared" si="352"/>
        <v>0</v>
      </c>
    </row>
    <row r="847" spans="1:12" s="54" customFormat="1" ht="51">
      <c r="A847" s="29" t="s">
        <v>376</v>
      </c>
      <c r="B847" s="30" t="s">
        <v>581</v>
      </c>
      <c r="C847" s="31" t="s">
        <v>242</v>
      </c>
      <c r="D847" s="31" t="s">
        <v>11</v>
      </c>
      <c r="E847" s="38" t="s">
        <v>247</v>
      </c>
      <c r="F847" s="31" t="s">
        <v>9</v>
      </c>
      <c r="G847" s="32">
        <f t="shared" si="351"/>
        <v>2751980</v>
      </c>
      <c r="H847" s="32">
        <f t="shared" si="351"/>
        <v>2751980</v>
      </c>
      <c r="I847" s="153">
        <v>2751980</v>
      </c>
      <c r="J847" s="154">
        <v>2751980</v>
      </c>
      <c r="K847" s="146">
        <f t="shared" si="352"/>
        <v>0</v>
      </c>
      <c r="L847" s="146">
        <f t="shared" si="352"/>
        <v>0</v>
      </c>
    </row>
    <row r="848" spans="1:12" s="54" customFormat="1" ht="63.75">
      <c r="A848" s="29" t="s">
        <v>248</v>
      </c>
      <c r="B848" s="30" t="s">
        <v>581</v>
      </c>
      <c r="C848" s="31" t="s">
        <v>242</v>
      </c>
      <c r="D848" s="31" t="s">
        <v>11</v>
      </c>
      <c r="E848" s="38" t="s">
        <v>249</v>
      </c>
      <c r="F848" s="31" t="s">
        <v>9</v>
      </c>
      <c r="G848" s="32">
        <f t="shared" si="351"/>
        <v>2751980</v>
      </c>
      <c r="H848" s="32">
        <f t="shared" si="351"/>
        <v>2751980</v>
      </c>
      <c r="I848" s="153">
        <v>2751980</v>
      </c>
      <c r="J848" s="154">
        <v>2751980</v>
      </c>
      <c r="K848" s="146">
        <f t="shared" si="352"/>
        <v>0</v>
      </c>
      <c r="L848" s="146">
        <f t="shared" si="352"/>
        <v>0</v>
      </c>
    </row>
    <row r="849" spans="1:12" s="54" customFormat="1" ht="25.5">
      <c r="A849" s="29" t="s">
        <v>250</v>
      </c>
      <c r="B849" s="30" t="s">
        <v>581</v>
      </c>
      <c r="C849" s="31" t="s">
        <v>242</v>
      </c>
      <c r="D849" s="31" t="s">
        <v>11</v>
      </c>
      <c r="E849" s="38" t="s">
        <v>251</v>
      </c>
      <c r="F849" s="31" t="s">
        <v>9</v>
      </c>
      <c r="G849" s="32">
        <f t="shared" si="351"/>
        <v>2751980</v>
      </c>
      <c r="H849" s="32">
        <f t="shared" si="351"/>
        <v>2751980</v>
      </c>
      <c r="I849" s="153">
        <v>2751980</v>
      </c>
      <c r="J849" s="154">
        <v>2751980</v>
      </c>
      <c r="K849" s="146">
        <f t="shared" si="352"/>
        <v>0</v>
      </c>
      <c r="L849" s="146">
        <f t="shared" si="352"/>
        <v>0</v>
      </c>
    </row>
    <row r="850" spans="1:12" s="54" customFormat="1" ht="25.5">
      <c r="A850" s="33" t="s">
        <v>28</v>
      </c>
      <c r="B850" s="30" t="s">
        <v>581</v>
      </c>
      <c r="C850" s="31" t="s">
        <v>242</v>
      </c>
      <c r="D850" s="31" t="s">
        <v>11</v>
      </c>
      <c r="E850" s="38" t="s">
        <v>251</v>
      </c>
      <c r="F850" s="31" t="s">
        <v>29</v>
      </c>
      <c r="G850" s="32">
        <f t="shared" si="351"/>
        <v>2751980</v>
      </c>
      <c r="H850" s="32">
        <f t="shared" si="351"/>
        <v>2751980</v>
      </c>
      <c r="I850" s="153">
        <v>2751980</v>
      </c>
      <c r="J850" s="154">
        <v>2751980</v>
      </c>
      <c r="K850" s="146">
        <f t="shared" si="352"/>
        <v>0</v>
      </c>
      <c r="L850" s="146">
        <f t="shared" si="352"/>
        <v>0</v>
      </c>
    </row>
    <row r="851" spans="1:12" s="54" customFormat="1">
      <c r="A851" s="33" t="s">
        <v>30</v>
      </c>
      <c r="B851" s="30" t="s">
        <v>581</v>
      </c>
      <c r="C851" s="31" t="s">
        <v>242</v>
      </c>
      <c r="D851" s="31" t="s">
        <v>11</v>
      </c>
      <c r="E851" s="38" t="s">
        <v>251</v>
      </c>
      <c r="F851" s="31" t="s">
        <v>31</v>
      </c>
      <c r="G851" s="32">
        <v>2751980</v>
      </c>
      <c r="H851" s="32">
        <v>2751980</v>
      </c>
      <c r="I851" s="153">
        <v>2751980</v>
      </c>
      <c r="J851" s="154">
        <v>2751980</v>
      </c>
      <c r="K851" s="146">
        <f t="shared" si="352"/>
        <v>0</v>
      </c>
      <c r="L851" s="146">
        <f t="shared" si="352"/>
        <v>0</v>
      </c>
    </row>
    <row r="852" spans="1:12" s="6" customFormat="1">
      <c r="A852" s="21" t="s">
        <v>311</v>
      </c>
      <c r="B852" s="22" t="s">
        <v>581</v>
      </c>
      <c r="C852" s="23" t="s">
        <v>312</v>
      </c>
      <c r="D852" s="23" t="s">
        <v>7</v>
      </c>
      <c r="E852" s="23" t="s">
        <v>8</v>
      </c>
      <c r="F852" s="23" t="s">
        <v>9</v>
      </c>
      <c r="G852" s="24">
        <f>G853+G992+G1024</f>
        <v>2081436418.3499999</v>
      </c>
      <c r="H852" s="24">
        <f>H853+H992+H1024</f>
        <v>2100317968.3499999</v>
      </c>
      <c r="I852" s="149">
        <v>2081436418.3499999</v>
      </c>
      <c r="J852" s="150">
        <v>2100317968.3499999</v>
      </c>
      <c r="K852" s="146">
        <f t="shared" si="352"/>
        <v>0</v>
      </c>
      <c r="L852" s="146">
        <f t="shared" si="352"/>
        <v>0</v>
      </c>
    </row>
    <row r="853" spans="1:12" s="6" customFormat="1">
      <c r="A853" s="25" t="s">
        <v>313</v>
      </c>
      <c r="B853" s="26" t="s">
        <v>581</v>
      </c>
      <c r="C853" s="27" t="s">
        <v>312</v>
      </c>
      <c r="D853" s="27" t="s">
        <v>13</v>
      </c>
      <c r="E853" s="27" t="s">
        <v>8</v>
      </c>
      <c r="F853" s="27" t="s">
        <v>9</v>
      </c>
      <c r="G853" s="28">
        <f t="shared" ref="G853:H853" si="353">G854</f>
        <v>1489574840</v>
      </c>
      <c r="H853" s="28">
        <f t="shared" si="353"/>
        <v>1486954890</v>
      </c>
      <c r="I853" s="151">
        <v>1489574840</v>
      </c>
      <c r="J853" s="152">
        <v>1486954890</v>
      </c>
      <c r="K853" s="146">
        <f t="shared" si="352"/>
        <v>0</v>
      </c>
      <c r="L853" s="146">
        <f t="shared" si="352"/>
        <v>0</v>
      </c>
    </row>
    <row r="854" spans="1:12" s="6" customFormat="1" ht="25.5">
      <c r="A854" s="42" t="s">
        <v>377</v>
      </c>
      <c r="B854" s="30" t="s">
        <v>581</v>
      </c>
      <c r="C854" s="31" t="s">
        <v>312</v>
      </c>
      <c r="D854" s="31" t="s">
        <v>13</v>
      </c>
      <c r="E854" s="31" t="s">
        <v>378</v>
      </c>
      <c r="F854" s="31" t="s">
        <v>9</v>
      </c>
      <c r="G854" s="32">
        <f>G855+G919+G987</f>
        <v>1489574840</v>
      </c>
      <c r="H854" s="32">
        <f>H855+H919+H987</f>
        <v>1486954890</v>
      </c>
      <c r="I854" s="167">
        <v>1489574840</v>
      </c>
      <c r="J854" s="168">
        <v>1486954890</v>
      </c>
      <c r="K854" s="146">
        <f t="shared" si="352"/>
        <v>0</v>
      </c>
      <c r="L854" s="146">
        <f t="shared" si="352"/>
        <v>0</v>
      </c>
    </row>
    <row r="855" spans="1:12" s="6" customFormat="1" ht="38.25">
      <c r="A855" s="55" t="s">
        <v>582</v>
      </c>
      <c r="B855" s="30" t="s">
        <v>581</v>
      </c>
      <c r="C855" s="31" t="s">
        <v>312</v>
      </c>
      <c r="D855" s="31" t="s">
        <v>13</v>
      </c>
      <c r="E855" s="31" t="s">
        <v>583</v>
      </c>
      <c r="F855" s="31" t="s">
        <v>9</v>
      </c>
      <c r="G855" s="32">
        <f t="shared" ref="G855:H855" si="354">G856+G913</f>
        <v>1437173330</v>
      </c>
      <c r="H855" s="32">
        <f t="shared" si="354"/>
        <v>1434553380</v>
      </c>
      <c r="I855" s="167">
        <v>1437173330</v>
      </c>
      <c r="J855" s="168">
        <v>1434553380</v>
      </c>
      <c r="K855" s="146">
        <f t="shared" si="352"/>
        <v>0</v>
      </c>
      <c r="L855" s="146">
        <f t="shared" si="352"/>
        <v>0</v>
      </c>
    </row>
    <row r="856" spans="1:12" s="6" customFormat="1" ht="25.5">
      <c r="A856" s="56" t="s">
        <v>584</v>
      </c>
      <c r="B856" s="30" t="s">
        <v>581</v>
      </c>
      <c r="C856" s="31" t="s">
        <v>312</v>
      </c>
      <c r="D856" s="31" t="s">
        <v>13</v>
      </c>
      <c r="E856" s="31" t="s">
        <v>585</v>
      </c>
      <c r="F856" s="31" t="s">
        <v>9</v>
      </c>
      <c r="G856" s="32">
        <f t="shared" ref="G856:H856" si="355">G857+G862+G867+G872+G880+G885+G890+G895+G900+G905+G875+G910</f>
        <v>1436763340</v>
      </c>
      <c r="H856" s="32">
        <f t="shared" si="355"/>
        <v>1434143390</v>
      </c>
      <c r="I856" s="169">
        <v>1436763340</v>
      </c>
      <c r="J856" s="170">
        <v>1434143390</v>
      </c>
      <c r="K856" s="146">
        <f t="shared" si="352"/>
        <v>0</v>
      </c>
      <c r="L856" s="146">
        <f t="shared" si="352"/>
        <v>0</v>
      </c>
    </row>
    <row r="857" spans="1:12" s="6" customFormat="1" ht="25.5">
      <c r="A857" s="42" t="s">
        <v>586</v>
      </c>
      <c r="B857" s="30" t="s">
        <v>581</v>
      </c>
      <c r="C857" s="31" t="s">
        <v>312</v>
      </c>
      <c r="D857" s="31" t="s">
        <v>13</v>
      </c>
      <c r="E857" s="31" t="s">
        <v>587</v>
      </c>
      <c r="F857" s="31" t="s">
        <v>9</v>
      </c>
      <c r="G857" s="32">
        <f t="shared" ref="G857:H857" si="356">G858+G860</f>
        <v>17144400</v>
      </c>
      <c r="H857" s="32">
        <f t="shared" si="356"/>
        <v>17831900</v>
      </c>
      <c r="I857" s="169">
        <v>17144400</v>
      </c>
      <c r="J857" s="170">
        <v>17831900</v>
      </c>
      <c r="K857" s="146">
        <f t="shared" si="352"/>
        <v>0</v>
      </c>
      <c r="L857" s="146">
        <f t="shared" si="352"/>
        <v>0</v>
      </c>
    </row>
    <row r="858" spans="1:12" s="6" customFormat="1" ht="25.5">
      <c r="A858" s="29" t="s">
        <v>28</v>
      </c>
      <c r="B858" s="30" t="s">
        <v>581</v>
      </c>
      <c r="C858" s="31" t="s">
        <v>312</v>
      </c>
      <c r="D858" s="31" t="s">
        <v>13</v>
      </c>
      <c r="E858" s="31" t="s">
        <v>587</v>
      </c>
      <c r="F858" s="31" t="s">
        <v>29</v>
      </c>
      <c r="G858" s="32">
        <f t="shared" ref="G858:H858" si="357">G859</f>
        <v>253370</v>
      </c>
      <c r="H858" s="32">
        <f t="shared" si="357"/>
        <v>263530</v>
      </c>
      <c r="I858" s="169">
        <v>253370</v>
      </c>
      <c r="J858" s="170">
        <v>263530</v>
      </c>
      <c r="K858" s="146">
        <f t="shared" si="352"/>
        <v>0</v>
      </c>
      <c r="L858" s="146">
        <f t="shared" si="352"/>
        <v>0</v>
      </c>
    </row>
    <row r="859" spans="1:12" s="6" customFormat="1">
      <c r="A859" s="33" t="s">
        <v>30</v>
      </c>
      <c r="B859" s="30" t="s">
        <v>581</v>
      </c>
      <c r="C859" s="31" t="s">
        <v>312</v>
      </c>
      <c r="D859" s="31" t="s">
        <v>13</v>
      </c>
      <c r="E859" s="31" t="s">
        <v>587</v>
      </c>
      <c r="F859" s="31" t="s">
        <v>31</v>
      </c>
      <c r="G859" s="32">
        <v>253370</v>
      </c>
      <c r="H859" s="32">
        <v>263530</v>
      </c>
      <c r="I859" s="169">
        <v>253370</v>
      </c>
      <c r="J859" s="170">
        <v>263530</v>
      </c>
      <c r="K859" s="146">
        <f t="shared" si="352"/>
        <v>0</v>
      </c>
      <c r="L859" s="146">
        <f t="shared" si="352"/>
        <v>0</v>
      </c>
    </row>
    <row r="860" spans="1:12" s="6" customFormat="1">
      <c r="A860" s="29" t="s">
        <v>479</v>
      </c>
      <c r="B860" s="30" t="s">
        <v>581</v>
      </c>
      <c r="C860" s="31" t="s">
        <v>312</v>
      </c>
      <c r="D860" s="31" t="s">
        <v>13</v>
      </c>
      <c r="E860" s="31" t="s">
        <v>587</v>
      </c>
      <c r="F860" s="31" t="s">
        <v>480</v>
      </c>
      <c r="G860" s="32">
        <f t="shared" ref="G860:H860" si="358">G861</f>
        <v>16891030</v>
      </c>
      <c r="H860" s="32">
        <f t="shared" si="358"/>
        <v>17568370</v>
      </c>
      <c r="I860" s="169">
        <v>16891030</v>
      </c>
      <c r="J860" s="170">
        <v>17568370</v>
      </c>
      <c r="K860" s="146">
        <f t="shared" si="352"/>
        <v>0</v>
      </c>
      <c r="L860" s="146">
        <f t="shared" si="352"/>
        <v>0</v>
      </c>
    </row>
    <row r="861" spans="1:12" s="6" customFormat="1" ht="25.5">
      <c r="A861" s="33" t="s">
        <v>481</v>
      </c>
      <c r="B861" s="30" t="s">
        <v>581</v>
      </c>
      <c r="C861" s="31" t="s">
        <v>312</v>
      </c>
      <c r="D861" s="31" t="s">
        <v>13</v>
      </c>
      <c r="E861" s="31" t="s">
        <v>587</v>
      </c>
      <c r="F861" s="31" t="s">
        <v>482</v>
      </c>
      <c r="G861" s="32">
        <v>16891030</v>
      </c>
      <c r="H861" s="32">
        <v>17568370</v>
      </c>
      <c r="I861" s="169">
        <v>16891030</v>
      </c>
      <c r="J861" s="170">
        <v>17568370</v>
      </c>
      <c r="K861" s="146">
        <f t="shared" si="352"/>
        <v>0</v>
      </c>
      <c r="L861" s="146">
        <f t="shared" si="352"/>
        <v>0</v>
      </c>
    </row>
    <row r="862" spans="1:12" s="6" customFormat="1" ht="25.5">
      <c r="A862" s="42" t="s">
        <v>588</v>
      </c>
      <c r="B862" s="30" t="s">
        <v>581</v>
      </c>
      <c r="C862" s="31" t="s">
        <v>312</v>
      </c>
      <c r="D862" s="31" t="s">
        <v>13</v>
      </c>
      <c r="E862" s="31" t="s">
        <v>589</v>
      </c>
      <c r="F862" s="31" t="s">
        <v>9</v>
      </c>
      <c r="G862" s="32">
        <f t="shared" ref="G862:H862" si="359">G863+G865</f>
        <v>368326100</v>
      </c>
      <c r="H862" s="32">
        <f t="shared" si="359"/>
        <v>368326100</v>
      </c>
      <c r="I862" s="169">
        <v>368326100</v>
      </c>
      <c r="J862" s="170">
        <v>368326100</v>
      </c>
      <c r="K862" s="146">
        <f t="shared" si="352"/>
        <v>0</v>
      </c>
      <c r="L862" s="146">
        <f t="shared" si="352"/>
        <v>0</v>
      </c>
    </row>
    <row r="863" spans="1:12" s="6" customFormat="1" ht="25.5">
      <c r="A863" s="29" t="s">
        <v>28</v>
      </c>
      <c r="B863" s="30" t="s">
        <v>581</v>
      </c>
      <c r="C863" s="31" t="s">
        <v>312</v>
      </c>
      <c r="D863" s="31" t="s">
        <v>13</v>
      </c>
      <c r="E863" s="31" t="s">
        <v>589</v>
      </c>
      <c r="F863" s="31" t="s">
        <v>29</v>
      </c>
      <c r="G863" s="32">
        <f t="shared" ref="G863:H863" si="360">G864</f>
        <v>2934870</v>
      </c>
      <c r="H863" s="32">
        <f t="shared" si="360"/>
        <v>2934870</v>
      </c>
      <c r="I863" s="169">
        <v>2934870</v>
      </c>
      <c r="J863" s="170">
        <v>2934870</v>
      </c>
      <c r="K863" s="146">
        <f t="shared" si="352"/>
        <v>0</v>
      </c>
      <c r="L863" s="146">
        <f t="shared" si="352"/>
        <v>0</v>
      </c>
    </row>
    <row r="864" spans="1:12" s="6" customFormat="1">
      <c r="A864" s="33" t="s">
        <v>30</v>
      </c>
      <c r="B864" s="30" t="s">
        <v>581</v>
      </c>
      <c r="C864" s="31" t="s">
        <v>312</v>
      </c>
      <c r="D864" s="31" t="s">
        <v>13</v>
      </c>
      <c r="E864" s="31" t="s">
        <v>589</v>
      </c>
      <c r="F864" s="31" t="s">
        <v>31</v>
      </c>
      <c r="G864" s="32">
        <v>2934870</v>
      </c>
      <c r="H864" s="32">
        <v>2934870</v>
      </c>
      <c r="I864" s="169">
        <v>2934870</v>
      </c>
      <c r="J864" s="170">
        <v>2934870</v>
      </c>
      <c r="K864" s="146">
        <f t="shared" si="352"/>
        <v>0</v>
      </c>
      <c r="L864" s="146">
        <f t="shared" si="352"/>
        <v>0</v>
      </c>
    </row>
    <row r="865" spans="1:12" s="6" customFormat="1">
      <c r="A865" s="29" t="s">
        <v>479</v>
      </c>
      <c r="B865" s="30" t="s">
        <v>581</v>
      </c>
      <c r="C865" s="31" t="s">
        <v>312</v>
      </c>
      <c r="D865" s="31" t="s">
        <v>13</v>
      </c>
      <c r="E865" s="31" t="s">
        <v>589</v>
      </c>
      <c r="F865" s="31" t="s">
        <v>480</v>
      </c>
      <c r="G865" s="32">
        <f t="shared" ref="G865:H865" si="361">G866</f>
        <v>365391230</v>
      </c>
      <c r="H865" s="32">
        <f t="shared" si="361"/>
        <v>365391230</v>
      </c>
      <c r="I865" s="169">
        <v>365391230</v>
      </c>
      <c r="J865" s="170">
        <v>365391230</v>
      </c>
      <c r="K865" s="146">
        <f t="shared" si="352"/>
        <v>0</v>
      </c>
      <c r="L865" s="146">
        <f t="shared" si="352"/>
        <v>0</v>
      </c>
    </row>
    <row r="866" spans="1:12" s="6" customFormat="1" ht="25.5">
      <c r="A866" s="33" t="s">
        <v>481</v>
      </c>
      <c r="B866" s="30" t="s">
        <v>581</v>
      </c>
      <c r="C866" s="31" t="s">
        <v>312</v>
      </c>
      <c r="D866" s="31" t="s">
        <v>13</v>
      </c>
      <c r="E866" s="31" t="s">
        <v>589</v>
      </c>
      <c r="F866" s="31" t="s">
        <v>482</v>
      </c>
      <c r="G866" s="32">
        <v>365391230</v>
      </c>
      <c r="H866" s="32">
        <v>365391230</v>
      </c>
      <c r="I866" s="169">
        <v>365391230</v>
      </c>
      <c r="J866" s="170">
        <v>365391230</v>
      </c>
      <c r="K866" s="146">
        <f t="shared" si="352"/>
        <v>0</v>
      </c>
      <c r="L866" s="146">
        <f t="shared" si="352"/>
        <v>0</v>
      </c>
    </row>
    <row r="867" spans="1:12" s="6" customFormat="1" ht="114.75">
      <c r="A867" s="164" t="s">
        <v>590</v>
      </c>
      <c r="B867" s="30" t="s">
        <v>581</v>
      </c>
      <c r="C867" s="31" t="s">
        <v>312</v>
      </c>
      <c r="D867" s="31" t="s">
        <v>13</v>
      </c>
      <c r="E867" s="31" t="s">
        <v>591</v>
      </c>
      <c r="F867" s="31" t="s">
        <v>9</v>
      </c>
      <c r="G867" s="32">
        <f t="shared" ref="G867:H867" si="362">G868+G870</f>
        <v>98500</v>
      </c>
      <c r="H867" s="32">
        <f t="shared" si="362"/>
        <v>98500</v>
      </c>
      <c r="I867" s="169">
        <v>98500</v>
      </c>
      <c r="J867" s="170">
        <v>98500</v>
      </c>
      <c r="K867" s="146">
        <f t="shared" si="352"/>
        <v>0</v>
      </c>
      <c r="L867" s="146">
        <f t="shared" si="352"/>
        <v>0</v>
      </c>
    </row>
    <row r="868" spans="1:12" s="6" customFormat="1" ht="25.5">
      <c r="A868" s="29" t="s">
        <v>28</v>
      </c>
      <c r="B868" s="30" t="s">
        <v>581</v>
      </c>
      <c r="C868" s="31" t="s">
        <v>312</v>
      </c>
      <c r="D868" s="31" t="s">
        <v>13</v>
      </c>
      <c r="E868" s="31" t="s">
        <v>591</v>
      </c>
      <c r="F868" s="31" t="s">
        <v>29</v>
      </c>
      <c r="G868" s="32">
        <f t="shared" ref="G868:H868" si="363">G869</f>
        <v>1300</v>
      </c>
      <c r="H868" s="32">
        <f t="shared" si="363"/>
        <v>1300</v>
      </c>
      <c r="I868" s="169">
        <v>1300</v>
      </c>
      <c r="J868" s="170">
        <v>1300</v>
      </c>
      <c r="K868" s="146">
        <f t="shared" si="352"/>
        <v>0</v>
      </c>
      <c r="L868" s="146">
        <f t="shared" si="352"/>
        <v>0</v>
      </c>
    </row>
    <row r="869" spans="1:12" s="6" customFormat="1">
      <c r="A869" s="33" t="s">
        <v>30</v>
      </c>
      <c r="B869" s="30" t="s">
        <v>581</v>
      </c>
      <c r="C869" s="31" t="s">
        <v>312</v>
      </c>
      <c r="D869" s="31" t="s">
        <v>13</v>
      </c>
      <c r="E869" s="31" t="s">
        <v>591</v>
      </c>
      <c r="F869" s="31" t="s">
        <v>31</v>
      </c>
      <c r="G869" s="32">
        <v>1300</v>
      </c>
      <c r="H869" s="32">
        <v>1300</v>
      </c>
      <c r="I869" s="169">
        <v>1300</v>
      </c>
      <c r="J869" s="170">
        <v>1300</v>
      </c>
      <c r="K869" s="146">
        <f t="shared" si="352"/>
        <v>0</v>
      </c>
      <c r="L869" s="146">
        <f t="shared" si="352"/>
        <v>0</v>
      </c>
    </row>
    <row r="870" spans="1:12" s="6" customFormat="1">
      <c r="A870" s="29" t="s">
        <v>479</v>
      </c>
      <c r="B870" s="30" t="s">
        <v>581</v>
      </c>
      <c r="C870" s="31" t="s">
        <v>312</v>
      </c>
      <c r="D870" s="31" t="s">
        <v>13</v>
      </c>
      <c r="E870" s="31" t="s">
        <v>591</v>
      </c>
      <c r="F870" s="31" t="s">
        <v>480</v>
      </c>
      <c r="G870" s="32">
        <f t="shared" ref="G870:H870" si="364">G871</f>
        <v>97200</v>
      </c>
      <c r="H870" s="32">
        <f t="shared" si="364"/>
        <v>97200</v>
      </c>
      <c r="I870" s="169">
        <v>97200</v>
      </c>
      <c r="J870" s="170">
        <v>97200</v>
      </c>
      <c r="K870" s="146">
        <f t="shared" si="352"/>
        <v>0</v>
      </c>
      <c r="L870" s="146">
        <f t="shared" si="352"/>
        <v>0</v>
      </c>
    </row>
    <row r="871" spans="1:12" s="6" customFormat="1" ht="25.5">
      <c r="A871" s="33" t="s">
        <v>481</v>
      </c>
      <c r="B871" s="30" t="s">
        <v>581</v>
      </c>
      <c r="C871" s="31" t="s">
        <v>312</v>
      </c>
      <c r="D871" s="31" t="s">
        <v>13</v>
      </c>
      <c r="E871" s="31" t="s">
        <v>591</v>
      </c>
      <c r="F871" s="31" t="s">
        <v>482</v>
      </c>
      <c r="G871" s="32">
        <v>97200</v>
      </c>
      <c r="H871" s="32">
        <v>97200</v>
      </c>
      <c r="I871" s="169">
        <v>97200</v>
      </c>
      <c r="J871" s="170">
        <v>97200</v>
      </c>
      <c r="K871" s="146">
        <f t="shared" si="352"/>
        <v>0</v>
      </c>
      <c r="L871" s="146">
        <f t="shared" si="352"/>
        <v>0</v>
      </c>
    </row>
    <row r="872" spans="1:12" s="6" customFormat="1" ht="25.5">
      <c r="A872" s="57" t="s">
        <v>592</v>
      </c>
      <c r="B872" s="30" t="s">
        <v>581</v>
      </c>
      <c r="C872" s="31" t="s">
        <v>312</v>
      </c>
      <c r="D872" s="31" t="s">
        <v>13</v>
      </c>
      <c r="E872" s="31" t="s">
        <v>593</v>
      </c>
      <c r="F872" s="31" t="s">
        <v>9</v>
      </c>
      <c r="G872" s="32">
        <f t="shared" ref="G872:H873" si="365">G873</f>
        <v>9450940</v>
      </c>
      <c r="H872" s="32">
        <f t="shared" si="365"/>
        <v>9450940</v>
      </c>
      <c r="I872" s="169">
        <v>9450940</v>
      </c>
      <c r="J872" s="170">
        <v>9450940</v>
      </c>
      <c r="K872" s="146">
        <f t="shared" si="352"/>
        <v>0</v>
      </c>
      <c r="L872" s="146">
        <f t="shared" si="352"/>
        <v>0</v>
      </c>
    </row>
    <row r="873" spans="1:12" s="6" customFormat="1" ht="25.5">
      <c r="A873" s="163" t="s">
        <v>324</v>
      </c>
      <c r="B873" s="30" t="s">
        <v>581</v>
      </c>
      <c r="C873" s="31" t="s">
        <v>312</v>
      </c>
      <c r="D873" s="31" t="s">
        <v>13</v>
      </c>
      <c r="E873" s="31" t="s">
        <v>593</v>
      </c>
      <c r="F873" s="31" t="s">
        <v>325</v>
      </c>
      <c r="G873" s="32">
        <f t="shared" si="365"/>
        <v>9450940</v>
      </c>
      <c r="H873" s="32">
        <f t="shared" si="365"/>
        <v>9450940</v>
      </c>
      <c r="I873" s="169">
        <v>9450940</v>
      </c>
      <c r="J873" s="170">
        <v>9450940</v>
      </c>
      <c r="K873" s="146">
        <f t="shared" si="352"/>
        <v>0</v>
      </c>
      <c r="L873" s="146">
        <f t="shared" si="352"/>
        <v>0</v>
      </c>
    </row>
    <row r="874" spans="1:12" s="6" customFormat="1" ht="25.5">
      <c r="A874" s="57" t="s">
        <v>485</v>
      </c>
      <c r="B874" s="30" t="s">
        <v>581</v>
      </c>
      <c r="C874" s="31" t="s">
        <v>312</v>
      </c>
      <c r="D874" s="31" t="s">
        <v>13</v>
      </c>
      <c r="E874" s="31" t="s">
        <v>593</v>
      </c>
      <c r="F874" s="31" t="s">
        <v>486</v>
      </c>
      <c r="G874" s="32">
        <v>9450940</v>
      </c>
      <c r="H874" s="32">
        <v>9450940</v>
      </c>
      <c r="I874" s="169">
        <v>9450940</v>
      </c>
      <c r="J874" s="170">
        <v>9450940</v>
      </c>
      <c r="K874" s="146">
        <f t="shared" si="352"/>
        <v>0</v>
      </c>
      <c r="L874" s="146">
        <f t="shared" si="352"/>
        <v>0</v>
      </c>
    </row>
    <row r="875" spans="1:12" s="6" customFormat="1" ht="38.25">
      <c r="A875" s="29" t="s">
        <v>594</v>
      </c>
      <c r="B875" s="30" t="s">
        <v>581</v>
      </c>
      <c r="C875" s="31" t="s">
        <v>312</v>
      </c>
      <c r="D875" s="31" t="s">
        <v>13</v>
      </c>
      <c r="E875" s="31" t="s">
        <v>595</v>
      </c>
      <c r="F875" s="31" t="s">
        <v>9</v>
      </c>
      <c r="G875" s="32">
        <f t="shared" ref="G875:H875" si="366">G876+G878</f>
        <v>2177220</v>
      </c>
      <c r="H875" s="32">
        <f t="shared" si="366"/>
        <v>2177200</v>
      </c>
      <c r="I875" s="153">
        <v>2177220</v>
      </c>
      <c r="J875" s="154">
        <v>2177200</v>
      </c>
      <c r="K875" s="146">
        <f t="shared" si="352"/>
        <v>0</v>
      </c>
      <c r="L875" s="146">
        <f t="shared" si="352"/>
        <v>0</v>
      </c>
    </row>
    <row r="876" spans="1:12" s="6" customFormat="1" ht="25.5">
      <c r="A876" s="29" t="s">
        <v>28</v>
      </c>
      <c r="B876" s="30" t="s">
        <v>581</v>
      </c>
      <c r="C876" s="31" t="s">
        <v>312</v>
      </c>
      <c r="D876" s="31" t="s">
        <v>13</v>
      </c>
      <c r="E876" s="31" t="s">
        <v>596</v>
      </c>
      <c r="F876" s="31" t="s">
        <v>29</v>
      </c>
      <c r="G876" s="32">
        <f t="shared" ref="G876:H876" si="367">G877</f>
        <v>80220</v>
      </c>
      <c r="H876" s="32">
        <f t="shared" si="367"/>
        <v>80200</v>
      </c>
      <c r="I876" s="153">
        <v>80220</v>
      </c>
      <c r="J876" s="154">
        <v>80200</v>
      </c>
      <c r="K876" s="146">
        <f t="shared" si="352"/>
        <v>0</v>
      </c>
      <c r="L876" s="146">
        <f t="shared" si="352"/>
        <v>0</v>
      </c>
    </row>
    <row r="877" spans="1:12" s="6" customFormat="1">
      <c r="A877" s="33" t="s">
        <v>30</v>
      </c>
      <c r="B877" s="30" t="s">
        <v>581</v>
      </c>
      <c r="C877" s="31" t="s">
        <v>312</v>
      </c>
      <c r="D877" s="31" t="s">
        <v>13</v>
      </c>
      <c r="E877" s="31" t="s">
        <v>596</v>
      </c>
      <c r="F877" s="31" t="s">
        <v>31</v>
      </c>
      <c r="G877" s="32">
        <v>80220</v>
      </c>
      <c r="H877" s="32">
        <v>80200</v>
      </c>
      <c r="I877" s="153">
        <v>80220</v>
      </c>
      <c r="J877" s="154">
        <v>80200</v>
      </c>
      <c r="K877" s="146">
        <f t="shared" si="352"/>
        <v>0</v>
      </c>
      <c r="L877" s="146">
        <f t="shared" si="352"/>
        <v>0</v>
      </c>
    </row>
    <row r="878" spans="1:12" s="6" customFormat="1">
      <c r="A878" s="29" t="s">
        <v>479</v>
      </c>
      <c r="B878" s="30" t="s">
        <v>581</v>
      </c>
      <c r="C878" s="31" t="s">
        <v>312</v>
      </c>
      <c r="D878" s="31" t="s">
        <v>13</v>
      </c>
      <c r="E878" s="31" t="s">
        <v>595</v>
      </c>
      <c r="F878" s="31" t="s">
        <v>480</v>
      </c>
      <c r="G878" s="32">
        <f t="shared" ref="G878:H878" si="368">G879</f>
        <v>2097000</v>
      </c>
      <c r="H878" s="32">
        <f t="shared" si="368"/>
        <v>2097000</v>
      </c>
      <c r="I878" s="153">
        <v>2097000</v>
      </c>
      <c r="J878" s="154">
        <v>2097000</v>
      </c>
      <c r="K878" s="146">
        <f t="shared" si="352"/>
        <v>0</v>
      </c>
      <c r="L878" s="146">
        <f t="shared" si="352"/>
        <v>0</v>
      </c>
    </row>
    <row r="879" spans="1:12" s="6" customFormat="1" ht="25.5">
      <c r="A879" s="33" t="s">
        <v>481</v>
      </c>
      <c r="B879" s="30" t="s">
        <v>581</v>
      </c>
      <c r="C879" s="31" t="s">
        <v>312</v>
      </c>
      <c r="D879" s="31" t="s">
        <v>13</v>
      </c>
      <c r="E879" s="31" t="s">
        <v>595</v>
      </c>
      <c r="F879" s="31" t="s">
        <v>482</v>
      </c>
      <c r="G879" s="32">
        <v>2097000</v>
      </c>
      <c r="H879" s="32">
        <v>2097000</v>
      </c>
      <c r="I879" s="153">
        <v>2097000</v>
      </c>
      <c r="J879" s="154">
        <v>2097000</v>
      </c>
      <c r="K879" s="146">
        <f t="shared" si="352"/>
        <v>0</v>
      </c>
      <c r="L879" s="146">
        <f t="shared" si="352"/>
        <v>0</v>
      </c>
    </row>
    <row r="880" spans="1:12" s="6" customFormat="1" ht="76.5">
      <c r="A880" s="57" t="s">
        <v>597</v>
      </c>
      <c r="B880" s="30" t="s">
        <v>581</v>
      </c>
      <c r="C880" s="31" t="s">
        <v>312</v>
      </c>
      <c r="D880" s="31" t="s">
        <v>13</v>
      </c>
      <c r="E880" s="31" t="s">
        <v>598</v>
      </c>
      <c r="F880" s="31" t="s">
        <v>9</v>
      </c>
      <c r="G880" s="32">
        <f t="shared" ref="G880:H880" si="369">G881+G883</f>
        <v>381633880</v>
      </c>
      <c r="H880" s="32">
        <f t="shared" si="369"/>
        <v>381633880</v>
      </c>
      <c r="I880" s="169">
        <v>381633880</v>
      </c>
      <c r="J880" s="170">
        <v>381633880</v>
      </c>
      <c r="K880" s="146">
        <f t="shared" si="352"/>
        <v>0</v>
      </c>
      <c r="L880" s="146">
        <f t="shared" si="352"/>
        <v>0</v>
      </c>
    </row>
    <row r="881" spans="1:12" s="6" customFormat="1" ht="25.5">
      <c r="A881" s="29" t="s">
        <v>28</v>
      </c>
      <c r="B881" s="30" t="s">
        <v>581</v>
      </c>
      <c r="C881" s="31" t="s">
        <v>312</v>
      </c>
      <c r="D881" s="31" t="s">
        <v>13</v>
      </c>
      <c r="E881" s="31" t="s">
        <v>598</v>
      </c>
      <c r="F881" s="31" t="s">
        <v>29</v>
      </c>
      <c r="G881" s="32">
        <f t="shared" ref="G881:H881" si="370">G882</f>
        <v>5633880</v>
      </c>
      <c r="H881" s="32">
        <f t="shared" si="370"/>
        <v>5633880</v>
      </c>
      <c r="I881" s="169">
        <v>5633880</v>
      </c>
      <c r="J881" s="170">
        <v>5633880</v>
      </c>
      <c r="K881" s="146">
        <f t="shared" si="352"/>
        <v>0</v>
      </c>
      <c r="L881" s="146">
        <f t="shared" si="352"/>
        <v>0</v>
      </c>
    </row>
    <row r="882" spans="1:12" s="6" customFormat="1">
      <c r="A882" s="33" t="s">
        <v>30</v>
      </c>
      <c r="B882" s="30" t="s">
        <v>581</v>
      </c>
      <c r="C882" s="31" t="s">
        <v>312</v>
      </c>
      <c r="D882" s="31" t="s">
        <v>13</v>
      </c>
      <c r="E882" s="31" t="s">
        <v>598</v>
      </c>
      <c r="F882" s="31" t="s">
        <v>31</v>
      </c>
      <c r="G882" s="32">
        <v>5633880</v>
      </c>
      <c r="H882" s="32">
        <v>5633880</v>
      </c>
      <c r="I882" s="169">
        <v>5633880</v>
      </c>
      <c r="J882" s="170">
        <v>5633880</v>
      </c>
      <c r="K882" s="146">
        <f t="shared" si="352"/>
        <v>0</v>
      </c>
      <c r="L882" s="146">
        <f t="shared" si="352"/>
        <v>0</v>
      </c>
    </row>
    <row r="883" spans="1:12" s="6" customFormat="1">
      <c r="A883" s="29" t="s">
        <v>479</v>
      </c>
      <c r="B883" s="30" t="s">
        <v>581</v>
      </c>
      <c r="C883" s="31" t="s">
        <v>312</v>
      </c>
      <c r="D883" s="31" t="s">
        <v>13</v>
      </c>
      <c r="E883" s="31" t="s">
        <v>598</v>
      </c>
      <c r="F883" s="31" t="s">
        <v>480</v>
      </c>
      <c r="G883" s="32">
        <f t="shared" ref="G883:H883" si="371">G884</f>
        <v>376000000</v>
      </c>
      <c r="H883" s="32">
        <f t="shared" si="371"/>
        <v>376000000</v>
      </c>
      <c r="I883" s="169">
        <v>376000000</v>
      </c>
      <c r="J883" s="170">
        <v>376000000</v>
      </c>
      <c r="K883" s="146">
        <f t="shared" si="352"/>
        <v>0</v>
      </c>
      <c r="L883" s="146">
        <f t="shared" si="352"/>
        <v>0</v>
      </c>
    </row>
    <row r="884" spans="1:12" s="6" customFormat="1" ht="25.5">
      <c r="A884" s="33" t="s">
        <v>481</v>
      </c>
      <c r="B884" s="30" t="s">
        <v>581</v>
      </c>
      <c r="C884" s="31" t="s">
        <v>312</v>
      </c>
      <c r="D884" s="31" t="s">
        <v>13</v>
      </c>
      <c r="E884" s="31" t="s">
        <v>598</v>
      </c>
      <c r="F884" s="31" t="s">
        <v>482</v>
      </c>
      <c r="G884" s="32">
        <v>376000000</v>
      </c>
      <c r="H884" s="32">
        <v>376000000</v>
      </c>
      <c r="I884" s="169">
        <v>376000000</v>
      </c>
      <c r="J884" s="170">
        <v>376000000</v>
      </c>
      <c r="K884" s="146">
        <f t="shared" si="352"/>
        <v>0</v>
      </c>
      <c r="L884" s="146">
        <f t="shared" si="352"/>
        <v>0</v>
      </c>
    </row>
    <row r="885" spans="1:12" s="6" customFormat="1" ht="38.25">
      <c r="A885" s="29" t="s">
        <v>599</v>
      </c>
      <c r="B885" s="30" t="s">
        <v>581</v>
      </c>
      <c r="C885" s="31" t="s">
        <v>312</v>
      </c>
      <c r="D885" s="31" t="s">
        <v>13</v>
      </c>
      <c r="E885" s="31" t="s">
        <v>600</v>
      </c>
      <c r="F885" s="31" t="s">
        <v>9</v>
      </c>
      <c r="G885" s="32">
        <f t="shared" ref="G885:H885" si="372">G886+G888</f>
        <v>273869660</v>
      </c>
      <c r="H885" s="32">
        <f t="shared" si="372"/>
        <v>271129880</v>
      </c>
      <c r="I885" s="169">
        <v>273869660</v>
      </c>
      <c r="J885" s="170">
        <v>271129880</v>
      </c>
      <c r="K885" s="146">
        <f t="shared" si="352"/>
        <v>0</v>
      </c>
      <c r="L885" s="146">
        <f t="shared" si="352"/>
        <v>0</v>
      </c>
    </row>
    <row r="886" spans="1:12" s="6" customFormat="1" ht="25.5">
      <c r="A886" s="29" t="s">
        <v>28</v>
      </c>
      <c r="B886" s="30" t="s">
        <v>581</v>
      </c>
      <c r="C886" s="31" t="s">
        <v>312</v>
      </c>
      <c r="D886" s="31" t="s">
        <v>13</v>
      </c>
      <c r="E886" s="31" t="s">
        <v>600</v>
      </c>
      <c r="F886" s="31" t="s">
        <v>29</v>
      </c>
      <c r="G886" s="32">
        <f t="shared" ref="G886:H886" si="373">G887</f>
        <v>3969660</v>
      </c>
      <c r="H886" s="32">
        <f t="shared" si="373"/>
        <v>3929880</v>
      </c>
      <c r="I886" s="169">
        <v>3969660</v>
      </c>
      <c r="J886" s="170">
        <v>3929880</v>
      </c>
      <c r="K886" s="146">
        <f t="shared" si="352"/>
        <v>0</v>
      </c>
      <c r="L886" s="146">
        <f t="shared" si="352"/>
        <v>0</v>
      </c>
    </row>
    <row r="887" spans="1:12" s="6" customFormat="1">
      <c r="A887" s="33" t="s">
        <v>30</v>
      </c>
      <c r="B887" s="30" t="s">
        <v>581</v>
      </c>
      <c r="C887" s="31" t="s">
        <v>312</v>
      </c>
      <c r="D887" s="31" t="s">
        <v>13</v>
      </c>
      <c r="E887" s="31" t="s">
        <v>600</v>
      </c>
      <c r="F887" s="31" t="s">
        <v>31</v>
      </c>
      <c r="G887" s="32">
        <v>3969660</v>
      </c>
      <c r="H887" s="32">
        <v>3929880</v>
      </c>
      <c r="I887" s="169">
        <v>3969660</v>
      </c>
      <c r="J887" s="170">
        <v>3929880</v>
      </c>
      <c r="K887" s="146">
        <f t="shared" si="352"/>
        <v>0</v>
      </c>
      <c r="L887" s="146">
        <f t="shared" si="352"/>
        <v>0</v>
      </c>
    </row>
    <row r="888" spans="1:12" s="6" customFormat="1">
      <c r="A888" s="29" t="s">
        <v>479</v>
      </c>
      <c r="B888" s="30" t="s">
        <v>581</v>
      </c>
      <c r="C888" s="31" t="s">
        <v>312</v>
      </c>
      <c r="D888" s="31" t="s">
        <v>13</v>
      </c>
      <c r="E888" s="31" t="s">
        <v>600</v>
      </c>
      <c r="F888" s="31" t="s">
        <v>480</v>
      </c>
      <c r="G888" s="32">
        <f t="shared" ref="G888:H888" si="374">G889</f>
        <v>269900000</v>
      </c>
      <c r="H888" s="32">
        <f t="shared" si="374"/>
        <v>267200000</v>
      </c>
      <c r="I888" s="169">
        <v>269900000</v>
      </c>
      <c r="J888" s="170">
        <v>267200000</v>
      </c>
      <c r="K888" s="146">
        <f t="shared" si="352"/>
        <v>0</v>
      </c>
      <c r="L888" s="146">
        <f t="shared" si="352"/>
        <v>0</v>
      </c>
    </row>
    <row r="889" spans="1:12" s="6" customFormat="1" ht="25.5">
      <c r="A889" s="33" t="s">
        <v>481</v>
      </c>
      <c r="B889" s="30" t="s">
        <v>581</v>
      </c>
      <c r="C889" s="31" t="s">
        <v>312</v>
      </c>
      <c r="D889" s="31" t="s">
        <v>13</v>
      </c>
      <c r="E889" s="31" t="s">
        <v>600</v>
      </c>
      <c r="F889" s="31" t="s">
        <v>482</v>
      </c>
      <c r="G889" s="32">
        <v>269900000</v>
      </c>
      <c r="H889" s="32">
        <v>267200000</v>
      </c>
      <c r="I889" s="169">
        <v>269900000</v>
      </c>
      <c r="J889" s="170">
        <v>267200000</v>
      </c>
      <c r="K889" s="146">
        <f t="shared" si="352"/>
        <v>0</v>
      </c>
      <c r="L889" s="146">
        <f t="shared" si="352"/>
        <v>0</v>
      </c>
    </row>
    <row r="890" spans="1:12" s="6" customFormat="1" ht="38.25">
      <c r="A890" s="57" t="s">
        <v>601</v>
      </c>
      <c r="B890" s="30" t="s">
        <v>581</v>
      </c>
      <c r="C890" s="31" t="s">
        <v>312</v>
      </c>
      <c r="D890" s="31" t="s">
        <v>13</v>
      </c>
      <c r="E890" s="31" t="s">
        <v>602</v>
      </c>
      <c r="F890" s="31" t="s">
        <v>9</v>
      </c>
      <c r="G890" s="32">
        <f t="shared" ref="G890:H890" si="375">G891+G893</f>
        <v>6127540</v>
      </c>
      <c r="H890" s="32">
        <f t="shared" si="375"/>
        <v>5942420</v>
      </c>
      <c r="I890" s="169">
        <v>6127540</v>
      </c>
      <c r="J890" s="170">
        <v>5942420</v>
      </c>
      <c r="K890" s="146">
        <f t="shared" si="352"/>
        <v>0</v>
      </c>
      <c r="L890" s="146">
        <f t="shared" si="352"/>
        <v>0</v>
      </c>
    </row>
    <row r="891" spans="1:12" s="6" customFormat="1" ht="25.5">
      <c r="A891" s="29" t="s">
        <v>28</v>
      </c>
      <c r="B891" s="30" t="s">
        <v>581</v>
      </c>
      <c r="C891" s="31" t="s">
        <v>312</v>
      </c>
      <c r="D891" s="31" t="s">
        <v>13</v>
      </c>
      <c r="E891" s="31" t="s">
        <v>602</v>
      </c>
      <c r="F891" s="31" t="s">
        <v>29</v>
      </c>
      <c r="G891" s="32">
        <f t="shared" ref="G891:H891" si="376">G892</f>
        <v>87540</v>
      </c>
      <c r="H891" s="32">
        <f t="shared" si="376"/>
        <v>87420</v>
      </c>
      <c r="I891" s="169">
        <v>87540</v>
      </c>
      <c r="J891" s="170">
        <v>87420</v>
      </c>
      <c r="K891" s="146">
        <f t="shared" si="352"/>
        <v>0</v>
      </c>
      <c r="L891" s="146">
        <f t="shared" si="352"/>
        <v>0</v>
      </c>
    </row>
    <row r="892" spans="1:12" s="6" customFormat="1">
      <c r="A892" s="33" t="s">
        <v>30</v>
      </c>
      <c r="B892" s="30" t="s">
        <v>581</v>
      </c>
      <c r="C892" s="31" t="s">
        <v>312</v>
      </c>
      <c r="D892" s="31" t="s">
        <v>13</v>
      </c>
      <c r="E892" s="31" t="s">
        <v>602</v>
      </c>
      <c r="F892" s="31" t="s">
        <v>31</v>
      </c>
      <c r="G892" s="32">
        <v>87540</v>
      </c>
      <c r="H892" s="32">
        <v>87420</v>
      </c>
      <c r="I892" s="169">
        <v>87540</v>
      </c>
      <c r="J892" s="170">
        <v>87420</v>
      </c>
      <c r="K892" s="146">
        <f t="shared" si="352"/>
        <v>0</v>
      </c>
      <c r="L892" s="146">
        <f t="shared" si="352"/>
        <v>0</v>
      </c>
    </row>
    <row r="893" spans="1:12" s="6" customFormat="1">
      <c r="A893" s="29" t="s">
        <v>479</v>
      </c>
      <c r="B893" s="30" t="s">
        <v>581</v>
      </c>
      <c r="C893" s="31" t="s">
        <v>312</v>
      </c>
      <c r="D893" s="31" t="s">
        <v>13</v>
      </c>
      <c r="E893" s="31" t="s">
        <v>602</v>
      </c>
      <c r="F893" s="31" t="s">
        <v>480</v>
      </c>
      <c r="G893" s="32">
        <f t="shared" ref="G893:H893" si="377">G894</f>
        <v>6040000</v>
      </c>
      <c r="H893" s="32">
        <f t="shared" si="377"/>
        <v>5855000</v>
      </c>
      <c r="I893" s="169">
        <v>6040000</v>
      </c>
      <c r="J893" s="170">
        <v>5855000</v>
      </c>
      <c r="K893" s="146">
        <f t="shared" si="352"/>
        <v>0</v>
      </c>
      <c r="L893" s="146">
        <f t="shared" si="352"/>
        <v>0</v>
      </c>
    </row>
    <row r="894" spans="1:12" s="6" customFormat="1" ht="25.5">
      <c r="A894" s="33" t="s">
        <v>481</v>
      </c>
      <c r="B894" s="30" t="s">
        <v>581</v>
      </c>
      <c r="C894" s="31" t="s">
        <v>312</v>
      </c>
      <c r="D894" s="31" t="s">
        <v>13</v>
      </c>
      <c r="E894" s="31" t="s">
        <v>602</v>
      </c>
      <c r="F894" s="31" t="s">
        <v>482</v>
      </c>
      <c r="G894" s="32">
        <v>6040000</v>
      </c>
      <c r="H894" s="32">
        <v>5855000</v>
      </c>
      <c r="I894" s="169">
        <v>6040000</v>
      </c>
      <c r="J894" s="170">
        <v>5855000</v>
      </c>
      <c r="K894" s="146">
        <f t="shared" si="352"/>
        <v>0</v>
      </c>
      <c r="L894" s="146">
        <f t="shared" si="352"/>
        <v>0</v>
      </c>
    </row>
    <row r="895" spans="1:12" s="6" customFormat="1" ht="38.25">
      <c r="A895" s="57" t="s">
        <v>603</v>
      </c>
      <c r="B895" s="30" t="s">
        <v>581</v>
      </c>
      <c r="C895" s="31" t="s">
        <v>312</v>
      </c>
      <c r="D895" s="31" t="s">
        <v>13</v>
      </c>
      <c r="E895" s="31" t="s">
        <v>604</v>
      </c>
      <c r="F895" s="31" t="s">
        <v>9</v>
      </c>
      <c r="G895" s="32">
        <f t="shared" ref="G895:H895" si="378">G896+G898</f>
        <v>210810</v>
      </c>
      <c r="H895" s="32">
        <f t="shared" si="378"/>
        <v>210810</v>
      </c>
      <c r="I895" s="169">
        <v>210810</v>
      </c>
      <c r="J895" s="170">
        <v>210810</v>
      </c>
      <c r="K895" s="146">
        <f t="shared" si="352"/>
        <v>0</v>
      </c>
      <c r="L895" s="146">
        <f t="shared" si="352"/>
        <v>0</v>
      </c>
    </row>
    <row r="896" spans="1:12" s="6" customFormat="1" ht="25.5">
      <c r="A896" s="29" t="s">
        <v>28</v>
      </c>
      <c r="B896" s="30" t="s">
        <v>581</v>
      </c>
      <c r="C896" s="31" t="s">
        <v>312</v>
      </c>
      <c r="D896" s="31" t="s">
        <v>13</v>
      </c>
      <c r="E896" s="31" t="s">
        <v>604</v>
      </c>
      <c r="F896" s="31" t="s">
        <v>29</v>
      </c>
      <c r="G896" s="32">
        <f t="shared" ref="G896:H896" si="379">G897</f>
        <v>1130</v>
      </c>
      <c r="H896" s="32">
        <f t="shared" si="379"/>
        <v>1130</v>
      </c>
      <c r="I896" s="169">
        <v>1130</v>
      </c>
      <c r="J896" s="170">
        <v>1130</v>
      </c>
      <c r="K896" s="146">
        <f t="shared" si="352"/>
        <v>0</v>
      </c>
      <c r="L896" s="146">
        <f t="shared" si="352"/>
        <v>0</v>
      </c>
    </row>
    <row r="897" spans="1:12" s="6" customFormat="1">
      <c r="A897" s="33" t="s">
        <v>30</v>
      </c>
      <c r="B897" s="30" t="s">
        <v>581</v>
      </c>
      <c r="C897" s="31" t="s">
        <v>312</v>
      </c>
      <c r="D897" s="31" t="s">
        <v>13</v>
      </c>
      <c r="E897" s="31" t="s">
        <v>604</v>
      </c>
      <c r="F897" s="31" t="s">
        <v>31</v>
      </c>
      <c r="G897" s="32">
        <v>1130</v>
      </c>
      <c r="H897" s="32">
        <v>1130</v>
      </c>
      <c r="I897" s="169">
        <v>1130</v>
      </c>
      <c r="J897" s="170">
        <v>1130</v>
      </c>
      <c r="K897" s="146">
        <f t="shared" si="352"/>
        <v>0</v>
      </c>
      <c r="L897" s="146">
        <f t="shared" si="352"/>
        <v>0</v>
      </c>
    </row>
    <row r="898" spans="1:12" s="6" customFormat="1">
      <c r="A898" s="29" t="s">
        <v>479</v>
      </c>
      <c r="B898" s="30" t="s">
        <v>581</v>
      </c>
      <c r="C898" s="31" t="s">
        <v>312</v>
      </c>
      <c r="D898" s="31" t="s">
        <v>13</v>
      </c>
      <c r="E898" s="31" t="s">
        <v>604</v>
      </c>
      <c r="F898" s="31" t="s">
        <v>480</v>
      </c>
      <c r="G898" s="32">
        <f t="shared" ref="G898:H898" si="380">G899</f>
        <v>209680</v>
      </c>
      <c r="H898" s="32">
        <f t="shared" si="380"/>
        <v>209680</v>
      </c>
      <c r="I898" s="169">
        <v>209680</v>
      </c>
      <c r="J898" s="170">
        <v>209680</v>
      </c>
      <c r="K898" s="146">
        <f t="shared" si="352"/>
        <v>0</v>
      </c>
      <c r="L898" s="146">
        <f t="shared" si="352"/>
        <v>0</v>
      </c>
    </row>
    <row r="899" spans="1:12" s="6" customFormat="1" ht="25.5">
      <c r="A899" s="33" t="s">
        <v>481</v>
      </c>
      <c r="B899" s="30" t="s">
        <v>581</v>
      </c>
      <c r="C899" s="31" t="s">
        <v>312</v>
      </c>
      <c r="D899" s="31" t="s">
        <v>13</v>
      </c>
      <c r="E899" s="31" t="s">
        <v>604</v>
      </c>
      <c r="F899" s="31" t="s">
        <v>482</v>
      </c>
      <c r="G899" s="32">
        <v>209680</v>
      </c>
      <c r="H899" s="32">
        <v>209680</v>
      </c>
      <c r="I899" s="169">
        <v>209680</v>
      </c>
      <c r="J899" s="170">
        <v>209680</v>
      </c>
      <c r="K899" s="146">
        <f t="shared" si="352"/>
        <v>0</v>
      </c>
      <c r="L899" s="146">
        <f t="shared" si="352"/>
        <v>0</v>
      </c>
    </row>
    <row r="900" spans="1:12" s="6" customFormat="1" ht="25.5">
      <c r="A900" s="57" t="s">
        <v>605</v>
      </c>
      <c r="B900" s="30" t="s">
        <v>581</v>
      </c>
      <c r="C900" s="31" t="s">
        <v>312</v>
      </c>
      <c r="D900" s="31" t="s">
        <v>13</v>
      </c>
      <c r="E900" s="31" t="s">
        <v>606</v>
      </c>
      <c r="F900" s="31" t="s">
        <v>9</v>
      </c>
      <c r="G900" s="32">
        <f t="shared" ref="G900:H900" si="381">G901+G903</f>
        <v>661290</v>
      </c>
      <c r="H900" s="32">
        <f t="shared" si="381"/>
        <v>661290</v>
      </c>
      <c r="I900" s="169">
        <v>661290</v>
      </c>
      <c r="J900" s="170">
        <v>661290</v>
      </c>
      <c r="K900" s="146">
        <f t="shared" si="352"/>
        <v>0</v>
      </c>
      <c r="L900" s="146">
        <f t="shared" si="352"/>
        <v>0</v>
      </c>
    </row>
    <row r="901" spans="1:12" s="6" customFormat="1" ht="25.5">
      <c r="A901" s="29" t="s">
        <v>28</v>
      </c>
      <c r="B901" s="30" t="s">
        <v>581</v>
      </c>
      <c r="C901" s="31" t="s">
        <v>312</v>
      </c>
      <c r="D901" s="31" t="s">
        <v>13</v>
      </c>
      <c r="E901" s="31" t="s">
        <v>606</v>
      </c>
      <c r="F901" s="31" t="s">
        <v>29</v>
      </c>
      <c r="G901" s="32">
        <f t="shared" ref="G901:H901" si="382">G902</f>
        <v>8810</v>
      </c>
      <c r="H901" s="32">
        <f t="shared" si="382"/>
        <v>8810</v>
      </c>
      <c r="I901" s="169">
        <v>8810</v>
      </c>
      <c r="J901" s="170">
        <v>8810</v>
      </c>
      <c r="K901" s="146">
        <f t="shared" si="352"/>
        <v>0</v>
      </c>
      <c r="L901" s="146">
        <f t="shared" si="352"/>
        <v>0</v>
      </c>
    </row>
    <row r="902" spans="1:12" s="6" customFormat="1">
      <c r="A902" s="33" t="s">
        <v>30</v>
      </c>
      <c r="B902" s="30" t="s">
        <v>581</v>
      </c>
      <c r="C902" s="31" t="s">
        <v>312</v>
      </c>
      <c r="D902" s="31" t="s">
        <v>13</v>
      </c>
      <c r="E902" s="31" t="s">
        <v>606</v>
      </c>
      <c r="F902" s="31" t="s">
        <v>31</v>
      </c>
      <c r="G902" s="32">
        <v>8810</v>
      </c>
      <c r="H902" s="32">
        <v>8810</v>
      </c>
      <c r="I902" s="169">
        <v>8810</v>
      </c>
      <c r="J902" s="170">
        <v>8810</v>
      </c>
      <c r="K902" s="146">
        <f t="shared" si="352"/>
        <v>0</v>
      </c>
      <c r="L902" s="146">
        <f t="shared" si="352"/>
        <v>0</v>
      </c>
    </row>
    <row r="903" spans="1:12" s="6" customFormat="1">
      <c r="A903" s="29" t="s">
        <v>479</v>
      </c>
      <c r="B903" s="30" t="s">
        <v>581</v>
      </c>
      <c r="C903" s="31" t="s">
        <v>312</v>
      </c>
      <c r="D903" s="31" t="s">
        <v>13</v>
      </c>
      <c r="E903" s="31" t="s">
        <v>606</v>
      </c>
      <c r="F903" s="31" t="s">
        <v>480</v>
      </c>
      <c r="G903" s="32">
        <f t="shared" ref="G903:H903" si="383">G904</f>
        <v>652480</v>
      </c>
      <c r="H903" s="32">
        <f t="shared" si="383"/>
        <v>652480</v>
      </c>
      <c r="I903" s="169">
        <v>652480</v>
      </c>
      <c r="J903" s="170">
        <v>652480</v>
      </c>
      <c r="K903" s="146">
        <f t="shared" si="352"/>
        <v>0</v>
      </c>
      <c r="L903" s="146">
        <f t="shared" si="352"/>
        <v>0</v>
      </c>
    </row>
    <row r="904" spans="1:12" s="6" customFormat="1" ht="25.5">
      <c r="A904" s="33" t="s">
        <v>481</v>
      </c>
      <c r="B904" s="30" t="s">
        <v>581</v>
      </c>
      <c r="C904" s="31" t="s">
        <v>312</v>
      </c>
      <c r="D904" s="31" t="s">
        <v>13</v>
      </c>
      <c r="E904" s="31" t="s">
        <v>606</v>
      </c>
      <c r="F904" s="31" t="s">
        <v>482</v>
      </c>
      <c r="G904" s="32">
        <v>652480</v>
      </c>
      <c r="H904" s="32">
        <v>652480</v>
      </c>
      <c r="I904" s="169">
        <v>652480</v>
      </c>
      <c r="J904" s="170">
        <v>652480</v>
      </c>
      <c r="K904" s="146">
        <f t="shared" si="352"/>
        <v>0</v>
      </c>
      <c r="L904" s="146">
        <f t="shared" si="352"/>
        <v>0</v>
      </c>
    </row>
    <row r="905" spans="1:12" s="6" customFormat="1" ht="25.5">
      <c r="A905" s="57" t="s">
        <v>607</v>
      </c>
      <c r="B905" s="30" t="s">
        <v>581</v>
      </c>
      <c r="C905" s="31" t="s">
        <v>312</v>
      </c>
      <c r="D905" s="31" t="s">
        <v>13</v>
      </c>
      <c r="E905" s="31" t="s">
        <v>608</v>
      </c>
      <c r="F905" s="31" t="s">
        <v>9</v>
      </c>
      <c r="G905" s="32">
        <f t="shared" ref="G905:H905" si="384">G906+G908</f>
        <v>373981700</v>
      </c>
      <c r="H905" s="32">
        <f t="shared" si="384"/>
        <v>373654470</v>
      </c>
      <c r="I905" s="169">
        <v>373981700</v>
      </c>
      <c r="J905" s="170">
        <v>373654470</v>
      </c>
      <c r="K905" s="146">
        <f t="shared" si="352"/>
        <v>0</v>
      </c>
      <c r="L905" s="146">
        <f t="shared" si="352"/>
        <v>0</v>
      </c>
    </row>
    <row r="906" spans="1:12" s="6" customFormat="1" ht="25.5">
      <c r="A906" s="29" t="s">
        <v>28</v>
      </c>
      <c r="B906" s="30" t="s">
        <v>581</v>
      </c>
      <c r="C906" s="31" t="s">
        <v>312</v>
      </c>
      <c r="D906" s="31" t="s">
        <v>13</v>
      </c>
      <c r="E906" s="31" t="s">
        <v>608</v>
      </c>
      <c r="F906" s="31" t="s">
        <v>29</v>
      </c>
      <c r="G906" s="32">
        <f t="shared" ref="G906:H906" si="385">G907</f>
        <v>5481700</v>
      </c>
      <c r="H906" s="32">
        <f t="shared" si="385"/>
        <v>5504470</v>
      </c>
      <c r="I906" s="169">
        <v>5481700</v>
      </c>
      <c r="J906" s="170">
        <v>5504470</v>
      </c>
      <c r="K906" s="146">
        <f t="shared" si="352"/>
        <v>0</v>
      </c>
      <c r="L906" s="146">
        <f t="shared" si="352"/>
        <v>0</v>
      </c>
    </row>
    <row r="907" spans="1:12" s="6" customFormat="1">
      <c r="A907" s="33" t="s">
        <v>30</v>
      </c>
      <c r="B907" s="30" t="s">
        <v>581</v>
      </c>
      <c r="C907" s="31" t="s">
        <v>312</v>
      </c>
      <c r="D907" s="31" t="s">
        <v>13</v>
      </c>
      <c r="E907" s="31" t="s">
        <v>608</v>
      </c>
      <c r="F907" s="31" t="s">
        <v>31</v>
      </c>
      <c r="G907" s="32">
        <v>5481700</v>
      </c>
      <c r="H907" s="32">
        <v>5504470</v>
      </c>
      <c r="I907" s="169">
        <v>5481700</v>
      </c>
      <c r="J907" s="170">
        <v>5504470</v>
      </c>
      <c r="K907" s="146">
        <f t="shared" si="352"/>
        <v>0</v>
      </c>
      <c r="L907" s="146">
        <f t="shared" si="352"/>
        <v>0</v>
      </c>
    </row>
    <row r="908" spans="1:12" s="6" customFormat="1">
      <c r="A908" s="29" t="s">
        <v>479</v>
      </c>
      <c r="B908" s="30" t="s">
        <v>581</v>
      </c>
      <c r="C908" s="31" t="s">
        <v>312</v>
      </c>
      <c r="D908" s="31" t="s">
        <v>13</v>
      </c>
      <c r="E908" s="31" t="s">
        <v>608</v>
      </c>
      <c r="F908" s="31" t="s">
        <v>480</v>
      </c>
      <c r="G908" s="32">
        <f t="shared" ref="G908:H908" si="386">G909</f>
        <v>368500000</v>
      </c>
      <c r="H908" s="32">
        <f t="shared" si="386"/>
        <v>368150000</v>
      </c>
      <c r="I908" s="169">
        <v>368500000</v>
      </c>
      <c r="J908" s="170">
        <v>368150000</v>
      </c>
      <c r="K908" s="146">
        <f t="shared" si="352"/>
        <v>0</v>
      </c>
      <c r="L908" s="146">
        <f t="shared" si="352"/>
        <v>0</v>
      </c>
    </row>
    <row r="909" spans="1:12" s="6" customFormat="1" ht="25.5">
      <c r="A909" s="33" t="s">
        <v>481</v>
      </c>
      <c r="B909" s="30" t="s">
        <v>581</v>
      </c>
      <c r="C909" s="31" t="s">
        <v>312</v>
      </c>
      <c r="D909" s="31" t="s">
        <v>13</v>
      </c>
      <c r="E909" s="31" t="s">
        <v>608</v>
      </c>
      <c r="F909" s="31" t="s">
        <v>482</v>
      </c>
      <c r="G909" s="32">
        <v>368500000</v>
      </c>
      <c r="H909" s="32">
        <v>368150000</v>
      </c>
      <c r="I909" s="169">
        <v>368500000</v>
      </c>
      <c r="J909" s="170">
        <v>368150000</v>
      </c>
      <c r="K909" s="146">
        <f t="shared" ref="K909:L972" si="387">G909-I909</f>
        <v>0</v>
      </c>
      <c r="L909" s="146">
        <f t="shared" si="387"/>
        <v>0</v>
      </c>
    </row>
    <row r="910" spans="1:12" s="6" customFormat="1" ht="25.5">
      <c r="A910" s="29" t="s">
        <v>609</v>
      </c>
      <c r="B910" s="30" t="s">
        <v>581</v>
      </c>
      <c r="C910" s="31" t="s">
        <v>312</v>
      </c>
      <c r="D910" s="31" t="s">
        <v>13</v>
      </c>
      <c r="E910" s="31" t="s">
        <v>610</v>
      </c>
      <c r="F910" s="31" t="s">
        <v>9</v>
      </c>
      <c r="G910" s="32">
        <f t="shared" ref="G910:H911" si="388">G911</f>
        <v>3081300</v>
      </c>
      <c r="H910" s="32">
        <f t="shared" si="388"/>
        <v>3026000</v>
      </c>
      <c r="I910" s="169">
        <v>3081300</v>
      </c>
      <c r="J910" s="170">
        <v>3026000</v>
      </c>
      <c r="K910" s="146">
        <f t="shared" si="387"/>
        <v>0</v>
      </c>
      <c r="L910" s="146">
        <f t="shared" si="387"/>
        <v>0</v>
      </c>
    </row>
    <row r="911" spans="1:12" s="6" customFormat="1" ht="25.5">
      <c r="A911" s="163" t="s">
        <v>324</v>
      </c>
      <c r="B911" s="30" t="s">
        <v>581</v>
      </c>
      <c r="C911" s="31" t="s">
        <v>312</v>
      </c>
      <c r="D911" s="31" t="s">
        <v>13</v>
      </c>
      <c r="E911" s="31" t="s">
        <v>610</v>
      </c>
      <c r="F911" s="31" t="s">
        <v>325</v>
      </c>
      <c r="G911" s="32">
        <f t="shared" si="388"/>
        <v>3081300</v>
      </c>
      <c r="H911" s="32">
        <f t="shared" si="388"/>
        <v>3026000</v>
      </c>
      <c r="I911" s="169">
        <v>3081300</v>
      </c>
      <c r="J911" s="170">
        <v>3026000</v>
      </c>
      <c r="K911" s="146">
        <f t="shared" si="387"/>
        <v>0</v>
      </c>
      <c r="L911" s="146">
        <f t="shared" si="387"/>
        <v>0</v>
      </c>
    </row>
    <row r="912" spans="1:12" s="6" customFormat="1" ht="25.5">
      <c r="A912" s="58" t="s">
        <v>485</v>
      </c>
      <c r="B912" s="30" t="s">
        <v>581</v>
      </c>
      <c r="C912" s="31" t="s">
        <v>312</v>
      </c>
      <c r="D912" s="31" t="s">
        <v>13</v>
      </c>
      <c r="E912" s="31" t="s">
        <v>610</v>
      </c>
      <c r="F912" s="31" t="s">
        <v>486</v>
      </c>
      <c r="G912" s="32">
        <v>3081300</v>
      </c>
      <c r="H912" s="32">
        <v>3026000</v>
      </c>
      <c r="I912" s="169">
        <v>3081300</v>
      </c>
      <c r="J912" s="170">
        <v>3026000</v>
      </c>
      <c r="K912" s="146">
        <f t="shared" si="387"/>
        <v>0</v>
      </c>
      <c r="L912" s="146">
        <f t="shared" si="387"/>
        <v>0</v>
      </c>
    </row>
    <row r="913" spans="1:12" s="6" customFormat="1" ht="25.5">
      <c r="A913" s="56" t="s">
        <v>611</v>
      </c>
      <c r="B913" s="30" t="s">
        <v>581</v>
      </c>
      <c r="C913" s="31" t="s">
        <v>312</v>
      </c>
      <c r="D913" s="31" t="s">
        <v>13</v>
      </c>
      <c r="E913" s="31" t="s">
        <v>612</v>
      </c>
      <c r="F913" s="31" t="s">
        <v>9</v>
      </c>
      <c r="G913" s="32">
        <f t="shared" ref="G913:H913" si="389">G914</f>
        <v>409990</v>
      </c>
      <c r="H913" s="32">
        <f t="shared" si="389"/>
        <v>409990</v>
      </c>
      <c r="I913" s="167">
        <v>409990</v>
      </c>
      <c r="J913" s="168">
        <v>409990</v>
      </c>
      <c r="K913" s="146">
        <f t="shared" si="387"/>
        <v>0</v>
      </c>
      <c r="L913" s="146">
        <f t="shared" si="387"/>
        <v>0</v>
      </c>
    </row>
    <row r="914" spans="1:12" s="6" customFormat="1">
      <c r="A914" s="57" t="s">
        <v>613</v>
      </c>
      <c r="B914" s="30" t="s">
        <v>581</v>
      </c>
      <c r="C914" s="31" t="s">
        <v>312</v>
      </c>
      <c r="D914" s="31" t="s">
        <v>13</v>
      </c>
      <c r="E914" s="31" t="s">
        <v>614</v>
      </c>
      <c r="F914" s="31" t="s">
        <v>9</v>
      </c>
      <c r="G914" s="32">
        <f t="shared" ref="G914:H914" si="390">G915+G917</f>
        <v>409990</v>
      </c>
      <c r="H914" s="32">
        <f t="shared" si="390"/>
        <v>409990</v>
      </c>
      <c r="I914" s="169">
        <v>409990</v>
      </c>
      <c r="J914" s="170">
        <v>409990</v>
      </c>
      <c r="K914" s="146">
        <f t="shared" si="387"/>
        <v>0</v>
      </c>
      <c r="L914" s="146">
        <f t="shared" si="387"/>
        <v>0</v>
      </c>
    </row>
    <row r="915" spans="1:12" s="6" customFormat="1" ht="25.5">
      <c r="A915" s="29" t="s">
        <v>28</v>
      </c>
      <c r="B915" s="30" t="s">
        <v>581</v>
      </c>
      <c r="C915" s="31" t="s">
        <v>312</v>
      </c>
      <c r="D915" s="31" t="s">
        <v>13</v>
      </c>
      <c r="E915" s="31" t="s">
        <v>614</v>
      </c>
      <c r="F915" s="31" t="s">
        <v>29</v>
      </c>
      <c r="G915" s="32">
        <f t="shared" ref="G915:H915" si="391">G916</f>
        <v>5390</v>
      </c>
      <c r="H915" s="32">
        <f t="shared" si="391"/>
        <v>5390</v>
      </c>
      <c r="I915" s="169">
        <v>5390</v>
      </c>
      <c r="J915" s="170">
        <v>5390</v>
      </c>
      <c r="K915" s="146">
        <f t="shared" si="387"/>
        <v>0</v>
      </c>
      <c r="L915" s="146">
        <f t="shared" si="387"/>
        <v>0</v>
      </c>
    </row>
    <row r="916" spans="1:12" s="6" customFormat="1">
      <c r="A916" s="33" t="s">
        <v>30</v>
      </c>
      <c r="B916" s="30" t="s">
        <v>581</v>
      </c>
      <c r="C916" s="31" t="s">
        <v>312</v>
      </c>
      <c r="D916" s="31" t="s">
        <v>13</v>
      </c>
      <c r="E916" s="31" t="s">
        <v>614</v>
      </c>
      <c r="F916" s="31" t="s">
        <v>31</v>
      </c>
      <c r="G916" s="32">
        <v>5390</v>
      </c>
      <c r="H916" s="32">
        <v>5390</v>
      </c>
      <c r="I916" s="169">
        <v>5390</v>
      </c>
      <c r="J916" s="170">
        <v>5390</v>
      </c>
      <c r="K916" s="146">
        <f t="shared" si="387"/>
        <v>0</v>
      </c>
      <c r="L916" s="146">
        <f t="shared" si="387"/>
        <v>0</v>
      </c>
    </row>
    <row r="917" spans="1:12" s="6" customFormat="1">
      <c r="A917" s="29" t="s">
        <v>479</v>
      </c>
      <c r="B917" s="30" t="s">
        <v>581</v>
      </c>
      <c r="C917" s="31" t="s">
        <v>312</v>
      </c>
      <c r="D917" s="31" t="s">
        <v>13</v>
      </c>
      <c r="E917" s="31" t="s">
        <v>614</v>
      </c>
      <c r="F917" s="31" t="s">
        <v>480</v>
      </c>
      <c r="G917" s="32">
        <f t="shared" ref="G917:H917" si="392">G918</f>
        <v>404600</v>
      </c>
      <c r="H917" s="32">
        <f t="shared" si="392"/>
        <v>404600</v>
      </c>
      <c r="I917" s="169">
        <v>404600</v>
      </c>
      <c r="J917" s="170">
        <v>404600</v>
      </c>
      <c r="K917" s="146">
        <f t="shared" si="387"/>
        <v>0</v>
      </c>
      <c r="L917" s="146">
        <f t="shared" si="387"/>
        <v>0</v>
      </c>
    </row>
    <row r="918" spans="1:12" s="6" customFormat="1" ht="25.5">
      <c r="A918" s="33" t="s">
        <v>481</v>
      </c>
      <c r="B918" s="30" t="s">
        <v>581</v>
      </c>
      <c r="C918" s="31" t="s">
        <v>312</v>
      </c>
      <c r="D918" s="31" t="s">
        <v>13</v>
      </c>
      <c r="E918" s="31" t="s">
        <v>614</v>
      </c>
      <c r="F918" s="31" t="s">
        <v>482</v>
      </c>
      <c r="G918" s="32">
        <v>404600</v>
      </c>
      <c r="H918" s="32">
        <v>404600</v>
      </c>
      <c r="I918" s="169">
        <v>404600</v>
      </c>
      <c r="J918" s="170">
        <v>404600</v>
      </c>
      <c r="K918" s="146">
        <f t="shared" si="387"/>
        <v>0</v>
      </c>
      <c r="L918" s="146">
        <f t="shared" si="387"/>
        <v>0</v>
      </c>
    </row>
    <row r="919" spans="1:12" s="6" customFormat="1" ht="38.25">
      <c r="A919" s="29" t="s">
        <v>379</v>
      </c>
      <c r="B919" s="30" t="s">
        <v>581</v>
      </c>
      <c r="C919" s="31" t="s">
        <v>312</v>
      </c>
      <c r="D919" s="31" t="s">
        <v>13</v>
      </c>
      <c r="E919" s="31" t="s">
        <v>380</v>
      </c>
      <c r="F919" s="31" t="s">
        <v>9</v>
      </c>
      <c r="G919" s="32">
        <f>G920+G975+G979+G983</f>
        <v>49793010</v>
      </c>
      <c r="H919" s="32">
        <f>H920+H975+H979+H983</f>
        <v>49793010</v>
      </c>
      <c r="I919" s="169">
        <v>49793010</v>
      </c>
      <c r="J919" s="170">
        <v>49793010</v>
      </c>
      <c r="K919" s="146">
        <f t="shared" si="387"/>
        <v>0</v>
      </c>
      <c r="L919" s="146">
        <f t="shared" si="387"/>
        <v>0</v>
      </c>
    </row>
    <row r="920" spans="1:12" s="6" customFormat="1" ht="25.5">
      <c r="A920" s="56" t="s">
        <v>615</v>
      </c>
      <c r="B920" s="30" t="s">
        <v>581</v>
      </c>
      <c r="C920" s="31" t="s">
        <v>312</v>
      </c>
      <c r="D920" s="31" t="s">
        <v>13</v>
      </c>
      <c r="E920" s="31" t="s">
        <v>616</v>
      </c>
      <c r="F920" s="31" t="s">
        <v>9</v>
      </c>
      <c r="G920" s="32">
        <f>G924+G933+G942+G945+G948+G954+G960+G966+G972+G936+G921+G927+G930+G939+G951+G963+G969+G957</f>
        <v>49547010</v>
      </c>
      <c r="H920" s="32">
        <f>H924+H933+H942+H945+H948+H954+H960+H966+H972+H936+H921+H927+H930+H939+H951+H963+H969+H957</f>
        <v>49547010</v>
      </c>
      <c r="I920" s="169">
        <v>49547010</v>
      </c>
      <c r="J920" s="170">
        <v>49547010</v>
      </c>
      <c r="K920" s="146">
        <f t="shared" si="387"/>
        <v>0</v>
      </c>
      <c r="L920" s="146">
        <f t="shared" si="387"/>
        <v>0</v>
      </c>
    </row>
    <row r="921" spans="1:12" s="6" customFormat="1" ht="25.5">
      <c r="A921" s="56" t="s">
        <v>1050</v>
      </c>
      <c r="B921" s="30" t="s">
        <v>581</v>
      </c>
      <c r="C921" s="31" t="s">
        <v>312</v>
      </c>
      <c r="D921" s="31" t="s">
        <v>13</v>
      </c>
      <c r="E921" s="31" t="s">
        <v>1051</v>
      </c>
      <c r="F921" s="31" t="s">
        <v>9</v>
      </c>
      <c r="G921" s="32">
        <f t="shared" ref="G921:H922" si="393">G922</f>
        <v>1650000</v>
      </c>
      <c r="H921" s="32">
        <f t="shared" si="393"/>
        <v>1650000</v>
      </c>
      <c r="I921" s="169">
        <v>1650000</v>
      </c>
      <c r="J921" s="170">
        <v>1650000</v>
      </c>
      <c r="K921" s="146">
        <f t="shared" si="387"/>
        <v>0</v>
      </c>
      <c r="L921" s="146">
        <f t="shared" si="387"/>
        <v>0</v>
      </c>
    </row>
    <row r="922" spans="1:12" s="6" customFormat="1">
      <c r="A922" s="29" t="s">
        <v>479</v>
      </c>
      <c r="B922" s="30" t="s">
        <v>581</v>
      </c>
      <c r="C922" s="31" t="s">
        <v>312</v>
      </c>
      <c r="D922" s="31" t="s">
        <v>13</v>
      </c>
      <c r="E922" s="31" t="s">
        <v>1051</v>
      </c>
      <c r="F922" s="31" t="s">
        <v>480</v>
      </c>
      <c r="G922" s="32">
        <f t="shared" si="393"/>
        <v>1650000</v>
      </c>
      <c r="H922" s="32">
        <f t="shared" si="393"/>
        <v>1650000</v>
      </c>
      <c r="I922" s="169">
        <v>1650000</v>
      </c>
      <c r="J922" s="170">
        <v>1650000</v>
      </c>
      <c r="K922" s="146">
        <f t="shared" si="387"/>
        <v>0</v>
      </c>
      <c r="L922" s="146">
        <f t="shared" si="387"/>
        <v>0</v>
      </c>
    </row>
    <row r="923" spans="1:12" s="6" customFormat="1" ht="25.5">
      <c r="A923" s="33" t="s">
        <v>481</v>
      </c>
      <c r="B923" s="30" t="s">
        <v>581</v>
      </c>
      <c r="C923" s="31" t="s">
        <v>312</v>
      </c>
      <c r="D923" s="31" t="s">
        <v>13</v>
      </c>
      <c r="E923" s="31" t="s">
        <v>1051</v>
      </c>
      <c r="F923" s="31" t="s">
        <v>482</v>
      </c>
      <c r="G923" s="32">
        <v>1650000</v>
      </c>
      <c r="H923" s="32">
        <v>1650000</v>
      </c>
      <c r="I923" s="169">
        <v>1650000</v>
      </c>
      <c r="J923" s="170">
        <v>1650000</v>
      </c>
      <c r="K923" s="146">
        <f t="shared" si="387"/>
        <v>0</v>
      </c>
      <c r="L923" s="146">
        <f t="shared" si="387"/>
        <v>0</v>
      </c>
    </row>
    <row r="924" spans="1:12" s="6" customFormat="1" ht="38.25">
      <c r="A924" s="57" t="s">
        <v>617</v>
      </c>
      <c r="B924" s="30" t="s">
        <v>581</v>
      </c>
      <c r="C924" s="31" t="s">
        <v>312</v>
      </c>
      <c r="D924" s="31" t="s">
        <v>13</v>
      </c>
      <c r="E924" s="31" t="s">
        <v>618</v>
      </c>
      <c r="F924" s="31" t="s">
        <v>9</v>
      </c>
      <c r="G924" s="32">
        <f t="shared" ref="G924:H925" si="394">G925</f>
        <v>5040000</v>
      </c>
      <c r="H924" s="32">
        <f t="shared" si="394"/>
        <v>5040000</v>
      </c>
      <c r="I924" s="169">
        <v>5040000</v>
      </c>
      <c r="J924" s="170">
        <v>5040000</v>
      </c>
      <c r="K924" s="146">
        <f t="shared" si="387"/>
        <v>0</v>
      </c>
      <c r="L924" s="146">
        <f t="shared" si="387"/>
        <v>0</v>
      </c>
    </row>
    <row r="925" spans="1:12" s="6" customFormat="1">
      <c r="A925" s="29" t="s">
        <v>479</v>
      </c>
      <c r="B925" s="30" t="s">
        <v>581</v>
      </c>
      <c r="C925" s="31" t="s">
        <v>312</v>
      </c>
      <c r="D925" s="31" t="s">
        <v>13</v>
      </c>
      <c r="E925" s="31" t="s">
        <v>618</v>
      </c>
      <c r="F925" s="31" t="s">
        <v>480</v>
      </c>
      <c r="G925" s="32">
        <f t="shared" si="394"/>
        <v>5040000</v>
      </c>
      <c r="H925" s="32">
        <f t="shared" si="394"/>
        <v>5040000</v>
      </c>
      <c r="I925" s="169">
        <v>5040000</v>
      </c>
      <c r="J925" s="170">
        <v>5040000</v>
      </c>
      <c r="K925" s="146">
        <f t="shared" si="387"/>
        <v>0</v>
      </c>
      <c r="L925" s="146">
        <f t="shared" si="387"/>
        <v>0</v>
      </c>
    </row>
    <row r="926" spans="1:12" s="6" customFormat="1" ht="25.5">
      <c r="A926" s="33" t="s">
        <v>481</v>
      </c>
      <c r="B926" s="30" t="s">
        <v>581</v>
      </c>
      <c r="C926" s="31" t="s">
        <v>312</v>
      </c>
      <c r="D926" s="31" t="s">
        <v>13</v>
      </c>
      <c r="E926" s="31" t="s">
        <v>618</v>
      </c>
      <c r="F926" s="31" t="s">
        <v>482</v>
      </c>
      <c r="G926" s="32">
        <v>5040000</v>
      </c>
      <c r="H926" s="32">
        <v>5040000</v>
      </c>
      <c r="I926" s="169">
        <v>5040000</v>
      </c>
      <c r="J926" s="170">
        <v>5040000</v>
      </c>
      <c r="K926" s="146">
        <f t="shared" si="387"/>
        <v>0</v>
      </c>
      <c r="L926" s="146">
        <f t="shared" si="387"/>
        <v>0</v>
      </c>
    </row>
    <row r="927" spans="1:12" s="6" customFormat="1" ht="25.5">
      <c r="A927" s="57" t="s">
        <v>1052</v>
      </c>
      <c r="B927" s="30" t="s">
        <v>581</v>
      </c>
      <c r="C927" s="31" t="s">
        <v>312</v>
      </c>
      <c r="D927" s="31" t="s">
        <v>13</v>
      </c>
      <c r="E927" s="31" t="s">
        <v>1053</v>
      </c>
      <c r="F927" s="31" t="s">
        <v>9</v>
      </c>
      <c r="G927" s="32">
        <f t="shared" ref="G927:H928" si="395">G928</f>
        <v>132000</v>
      </c>
      <c r="H927" s="32">
        <f t="shared" si="395"/>
        <v>132000</v>
      </c>
      <c r="I927" s="169">
        <v>132000</v>
      </c>
      <c r="J927" s="170">
        <v>132000</v>
      </c>
      <c r="K927" s="146">
        <f t="shared" si="387"/>
        <v>0</v>
      </c>
      <c r="L927" s="146">
        <f t="shared" si="387"/>
        <v>0</v>
      </c>
    </row>
    <row r="928" spans="1:12" s="6" customFormat="1">
      <c r="A928" s="29" t="s">
        <v>479</v>
      </c>
      <c r="B928" s="30" t="s">
        <v>581</v>
      </c>
      <c r="C928" s="31" t="s">
        <v>312</v>
      </c>
      <c r="D928" s="31" t="s">
        <v>13</v>
      </c>
      <c r="E928" s="31" t="s">
        <v>1053</v>
      </c>
      <c r="F928" s="31" t="s">
        <v>480</v>
      </c>
      <c r="G928" s="32">
        <f t="shared" si="395"/>
        <v>132000</v>
      </c>
      <c r="H928" s="32">
        <f t="shared" si="395"/>
        <v>132000</v>
      </c>
      <c r="I928" s="169">
        <v>132000</v>
      </c>
      <c r="J928" s="170">
        <v>132000</v>
      </c>
      <c r="K928" s="146">
        <f t="shared" si="387"/>
        <v>0</v>
      </c>
      <c r="L928" s="146">
        <f t="shared" si="387"/>
        <v>0</v>
      </c>
    </row>
    <row r="929" spans="1:12" s="6" customFormat="1" ht="25.5">
      <c r="A929" s="33" t="s">
        <v>481</v>
      </c>
      <c r="B929" s="30" t="s">
        <v>581</v>
      </c>
      <c r="C929" s="31" t="s">
        <v>312</v>
      </c>
      <c r="D929" s="31" t="s">
        <v>13</v>
      </c>
      <c r="E929" s="31" t="s">
        <v>1053</v>
      </c>
      <c r="F929" s="31" t="s">
        <v>482</v>
      </c>
      <c r="G929" s="32">
        <v>132000</v>
      </c>
      <c r="H929" s="32">
        <v>132000</v>
      </c>
      <c r="I929" s="169">
        <v>132000</v>
      </c>
      <c r="J929" s="170">
        <v>132000</v>
      </c>
      <c r="K929" s="146">
        <f t="shared" si="387"/>
        <v>0</v>
      </c>
      <c r="L929" s="146">
        <f t="shared" si="387"/>
        <v>0</v>
      </c>
    </row>
    <row r="930" spans="1:12" s="6" customFormat="1" ht="25.5">
      <c r="A930" s="57" t="s">
        <v>1054</v>
      </c>
      <c r="B930" s="30" t="s">
        <v>581</v>
      </c>
      <c r="C930" s="31" t="s">
        <v>312</v>
      </c>
      <c r="D930" s="31" t="s">
        <v>13</v>
      </c>
      <c r="E930" s="31" t="s">
        <v>1055</v>
      </c>
      <c r="F930" s="31" t="s">
        <v>9</v>
      </c>
      <c r="G930" s="32">
        <f t="shared" ref="G930:H931" si="396">G931</f>
        <v>8000000</v>
      </c>
      <c r="H930" s="32">
        <f t="shared" si="396"/>
        <v>8000000</v>
      </c>
      <c r="I930" s="169">
        <v>8000000</v>
      </c>
      <c r="J930" s="170">
        <v>8000000</v>
      </c>
      <c r="K930" s="146">
        <f t="shared" si="387"/>
        <v>0</v>
      </c>
      <c r="L930" s="146">
        <f t="shared" si="387"/>
        <v>0</v>
      </c>
    </row>
    <row r="931" spans="1:12" s="6" customFormat="1">
      <c r="A931" s="29" t="s">
        <v>479</v>
      </c>
      <c r="B931" s="30" t="s">
        <v>581</v>
      </c>
      <c r="C931" s="31" t="s">
        <v>312</v>
      </c>
      <c r="D931" s="31" t="s">
        <v>13</v>
      </c>
      <c r="E931" s="31" t="s">
        <v>1055</v>
      </c>
      <c r="F931" s="31" t="s">
        <v>480</v>
      </c>
      <c r="G931" s="32">
        <f t="shared" si="396"/>
        <v>8000000</v>
      </c>
      <c r="H931" s="32">
        <f t="shared" si="396"/>
        <v>8000000</v>
      </c>
      <c r="I931" s="169">
        <v>8000000</v>
      </c>
      <c r="J931" s="170">
        <v>8000000</v>
      </c>
      <c r="K931" s="146">
        <f t="shared" si="387"/>
        <v>0</v>
      </c>
      <c r="L931" s="146">
        <f t="shared" si="387"/>
        <v>0</v>
      </c>
    </row>
    <row r="932" spans="1:12" s="6" customFormat="1" ht="25.5">
      <c r="A932" s="33" t="s">
        <v>481</v>
      </c>
      <c r="B932" s="30" t="s">
        <v>581</v>
      </c>
      <c r="C932" s="31" t="s">
        <v>312</v>
      </c>
      <c r="D932" s="31" t="s">
        <v>13</v>
      </c>
      <c r="E932" s="31" t="s">
        <v>1055</v>
      </c>
      <c r="F932" s="31" t="s">
        <v>482</v>
      </c>
      <c r="G932" s="32">
        <v>8000000</v>
      </c>
      <c r="H932" s="32">
        <v>8000000</v>
      </c>
      <c r="I932" s="169">
        <v>8000000</v>
      </c>
      <c r="J932" s="170">
        <v>8000000</v>
      </c>
      <c r="K932" s="146">
        <f t="shared" si="387"/>
        <v>0</v>
      </c>
      <c r="L932" s="146">
        <f t="shared" si="387"/>
        <v>0</v>
      </c>
    </row>
    <row r="933" spans="1:12" s="6" customFormat="1" ht="38.25">
      <c r="A933" s="57" t="s">
        <v>619</v>
      </c>
      <c r="B933" s="30" t="s">
        <v>581</v>
      </c>
      <c r="C933" s="31" t="s">
        <v>312</v>
      </c>
      <c r="D933" s="31" t="s">
        <v>13</v>
      </c>
      <c r="E933" s="31" t="s">
        <v>620</v>
      </c>
      <c r="F933" s="31" t="s">
        <v>9</v>
      </c>
      <c r="G933" s="32">
        <f t="shared" ref="G933:H934" si="397">G934</f>
        <v>777600</v>
      </c>
      <c r="H933" s="32">
        <f t="shared" si="397"/>
        <v>777600</v>
      </c>
      <c r="I933" s="169">
        <v>777600</v>
      </c>
      <c r="J933" s="170">
        <v>777600</v>
      </c>
      <c r="K933" s="146">
        <f t="shared" si="387"/>
        <v>0</v>
      </c>
      <c r="L933" s="146">
        <f t="shared" si="387"/>
        <v>0</v>
      </c>
    </row>
    <row r="934" spans="1:12" s="6" customFormat="1">
      <c r="A934" s="29" t="s">
        <v>479</v>
      </c>
      <c r="B934" s="30" t="s">
        <v>581</v>
      </c>
      <c r="C934" s="31" t="s">
        <v>312</v>
      </c>
      <c r="D934" s="31" t="s">
        <v>13</v>
      </c>
      <c r="E934" s="31" t="s">
        <v>620</v>
      </c>
      <c r="F934" s="31" t="s">
        <v>480</v>
      </c>
      <c r="G934" s="32">
        <f t="shared" si="397"/>
        <v>777600</v>
      </c>
      <c r="H934" s="32">
        <f t="shared" si="397"/>
        <v>777600</v>
      </c>
      <c r="I934" s="169">
        <v>777600</v>
      </c>
      <c r="J934" s="170">
        <v>777600</v>
      </c>
      <c r="K934" s="146">
        <f t="shared" si="387"/>
        <v>0</v>
      </c>
      <c r="L934" s="146">
        <f t="shared" si="387"/>
        <v>0</v>
      </c>
    </row>
    <row r="935" spans="1:12" s="6" customFormat="1" ht="25.5">
      <c r="A935" s="33" t="s">
        <v>481</v>
      </c>
      <c r="B935" s="30" t="s">
        <v>581</v>
      </c>
      <c r="C935" s="31" t="s">
        <v>312</v>
      </c>
      <c r="D935" s="31" t="s">
        <v>13</v>
      </c>
      <c r="E935" s="31" t="s">
        <v>620</v>
      </c>
      <c r="F935" s="31" t="s">
        <v>482</v>
      </c>
      <c r="G935" s="32">
        <v>777600</v>
      </c>
      <c r="H935" s="32">
        <v>777600</v>
      </c>
      <c r="I935" s="169">
        <v>777600</v>
      </c>
      <c r="J935" s="170">
        <v>777600</v>
      </c>
      <c r="K935" s="146">
        <f t="shared" si="387"/>
        <v>0</v>
      </c>
      <c r="L935" s="146">
        <f t="shared" si="387"/>
        <v>0</v>
      </c>
    </row>
    <row r="936" spans="1:12" s="6" customFormat="1" ht="25.5">
      <c r="A936" s="57" t="s">
        <v>621</v>
      </c>
      <c r="B936" s="30" t="s">
        <v>581</v>
      </c>
      <c r="C936" s="31" t="s">
        <v>312</v>
      </c>
      <c r="D936" s="31" t="s">
        <v>13</v>
      </c>
      <c r="E936" s="31" t="s">
        <v>622</v>
      </c>
      <c r="F936" s="31" t="s">
        <v>9</v>
      </c>
      <c r="G936" s="32">
        <f t="shared" ref="G936:H940" si="398">G937</f>
        <v>1944350</v>
      </c>
      <c r="H936" s="32">
        <f t="shared" si="398"/>
        <v>1944350</v>
      </c>
      <c r="I936" s="169">
        <v>1944350</v>
      </c>
      <c r="J936" s="170">
        <v>1944350</v>
      </c>
      <c r="K936" s="146">
        <f t="shared" si="387"/>
        <v>0</v>
      </c>
      <c r="L936" s="146">
        <f t="shared" si="387"/>
        <v>0</v>
      </c>
    </row>
    <row r="937" spans="1:12" s="6" customFormat="1">
      <c r="A937" s="29" t="s">
        <v>479</v>
      </c>
      <c r="B937" s="30" t="s">
        <v>581</v>
      </c>
      <c r="C937" s="31" t="s">
        <v>312</v>
      </c>
      <c r="D937" s="31" t="s">
        <v>13</v>
      </c>
      <c r="E937" s="31" t="s">
        <v>622</v>
      </c>
      <c r="F937" s="31" t="s">
        <v>480</v>
      </c>
      <c r="G937" s="32">
        <f t="shared" si="398"/>
        <v>1944350</v>
      </c>
      <c r="H937" s="32">
        <f t="shared" si="398"/>
        <v>1944350</v>
      </c>
      <c r="I937" s="169">
        <v>1944350</v>
      </c>
      <c r="J937" s="170">
        <v>1944350</v>
      </c>
      <c r="K937" s="146">
        <f t="shared" si="387"/>
        <v>0</v>
      </c>
      <c r="L937" s="146">
        <f t="shared" si="387"/>
        <v>0</v>
      </c>
    </row>
    <row r="938" spans="1:12" s="6" customFormat="1" ht="25.5">
      <c r="A938" s="33" t="s">
        <v>481</v>
      </c>
      <c r="B938" s="30" t="s">
        <v>581</v>
      </c>
      <c r="C938" s="31" t="s">
        <v>312</v>
      </c>
      <c r="D938" s="31" t="s">
        <v>13</v>
      </c>
      <c r="E938" s="31" t="s">
        <v>622</v>
      </c>
      <c r="F938" s="31" t="s">
        <v>482</v>
      </c>
      <c r="G938" s="32">
        <v>1944350</v>
      </c>
      <c r="H938" s="32">
        <v>1944350</v>
      </c>
      <c r="I938" s="169">
        <v>1944350</v>
      </c>
      <c r="J938" s="170">
        <v>1944350</v>
      </c>
      <c r="K938" s="146">
        <f t="shared" si="387"/>
        <v>0</v>
      </c>
      <c r="L938" s="146">
        <f t="shared" si="387"/>
        <v>0</v>
      </c>
    </row>
    <row r="939" spans="1:12" s="6" customFormat="1" ht="25.5">
      <c r="A939" s="57" t="s">
        <v>1056</v>
      </c>
      <c r="B939" s="30" t="s">
        <v>581</v>
      </c>
      <c r="C939" s="31" t="s">
        <v>312</v>
      </c>
      <c r="D939" s="31" t="s">
        <v>13</v>
      </c>
      <c r="E939" s="31" t="s">
        <v>1057</v>
      </c>
      <c r="F939" s="31" t="s">
        <v>9</v>
      </c>
      <c r="G939" s="32">
        <f t="shared" si="398"/>
        <v>10800000</v>
      </c>
      <c r="H939" s="32">
        <f t="shared" si="398"/>
        <v>10800000</v>
      </c>
      <c r="I939" s="169">
        <v>10800000</v>
      </c>
      <c r="J939" s="170">
        <v>10800000</v>
      </c>
      <c r="K939" s="146">
        <f t="shared" si="387"/>
        <v>0</v>
      </c>
      <c r="L939" s="146">
        <f t="shared" si="387"/>
        <v>0</v>
      </c>
    </row>
    <row r="940" spans="1:12" s="6" customFormat="1">
      <c r="A940" s="29" t="s">
        <v>479</v>
      </c>
      <c r="B940" s="30" t="s">
        <v>581</v>
      </c>
      <c r="C940" s="31" t="s">
        <v>312</v>
      </c>
      <c r="D940" s="31" t="s">
        <v>13</v>
      </c>
      <c r="E940" s="31" t="s">
        <v>1057</v>
      </c>
      <c r="F940" s="31" t="s">
        <v>480</v>
      </c>
      <c r="G940" s="32">
        <f t="shared" si="398"/>
        <v>10800000</v>
      </c>
      <c r="H940" s="32">
        <f t="shared" si="398"/>
        <v>10800000</v>
      </c>
      <c r="I940" s="169">
        <v>10800000</v>
      </c>
      <c r="J940" s="170">
        <v>10800000</v>
      </c>
      <c r="K940" s="146">
        <f t="shared" si="387"/>
        <v>0</v>
      </c>
      <c r="L940" s="146">
        <f t="shared" si="387"/>
        <v>0</v>
      </c>
    </row>
    <row r="941" spans="1:12" s="6" customFormat="1" ht="25.5">
      <c r="A941" s="33" t="s">
        <v>481</v>
      </c>
      <c r="B941" s="30" t="s">
        <v>581</v>
      </c>
      <c r="C941" s="31" t="s">
        <v>312</v>
      </c>
      <c r="D941" s="31" t="s">
        <v>13</v>
      </c>
      <c r="E941" s="31" t="s">
        <v>1057</v>
      </c>
      <c r="F941" s="31" t="s">
        <v>482</v>
      </c>
      <c r="G941" s="32">
        <v>10800000</v>
      </c>
      <c r="H941" s="32">
        <v>10800000</v>
      </c>
      <c r="I941" s="169">
        <v>10800000</v>
      </c>
      <c r="J941" s="170">
        <v>10800000</v>
      </c>
      <c r="K941" s="146">
        <f t="shared" si="387"/>
        <v>0</v>
      </c>
      <c r="L941" s="146">
        <f t="shared" si="387"/>
        <v>0</v>
      </c>
    </row>
    <row r="942" spans="1:12" s="6" customFormat="1" ht="25.5">
      <c r="A942" s="57" t="s">
        <v>623</v>
      </c>
      <c r="B942" s="30" t="s">
        <v>581</v>
      </c>
      <c r="C942" s="31" t="s">
        <v>312</v>
      </c>
      <c r="D942" s="31" t="s">
        <v>13</v>
      </c>
      <c r="E942" s="31" t="s">
        <v>624</v>
      </c>
      <c r="F942" s="31" t="s">
        <v>9</v>
      </c>
      <c r="G942" s="32">
        <f t="shared" ref="G942:H943" si="399">G943</f>
        <v>5940000</v>
      </c>
      <c r="H942" s="32">
        <f t="shared" si="399"/>
        <v>5940000</v>
      </c>
      <c r="I942" s="169">
        <v>5940000</v>
      </c>
      <c r="J942" s="170">
        <v>5940000</v>
      </c>
      <c r="K942" s="146">
        <f t="shared" si="387"/>
        <v>0</v>
      </c>
      <c r="L942" s="146">
        <f t="shared" si="387"/>
        <v>0</v>
      </c>
    </row>
    <row r="943" spans="1:12" s="6" customFormat="1">
      <c r="A943" s="29" t="s">
        <v>479</v>
      </c>
      <c r="B943" s="30" t="s">
        <v>581</v>
      </c>
      <c r="C943" s="31" t="s">
        <v>312</v>
      </c>
      <c r="D943" s="31" t="s">
        <v>13</v>
      </c>
      <c r="E943" s="31" t="s">
        <v>624</v>
      </c>
      <c r="F943" s="31" t="s">
        <v>480</v>
      </c>
      <c r="G943" s="32">
        <f t="shared" si="399"/>
        <v>5940000</v>
      </c>
      <c r="H943" s="32">
        <f t="shared" si="399"/>
        <v>5940000</v>
      </c>
      <c r="I943" s="169">
        <v>5940000</v>
      </c>
      <c r="J943" s="170">
        <v>5940000</v>
      </c>
      <c r="K943" s="146">
        <f t="shared" si="387"/>
        <v>0</v>
      </c>
      <c r="L943" s="146">
        <f t="shared" si="387"/>
        <v>0</v>
      </c>
    </row>
    <row r="944" spans="1:12" s="6" customFormat="1" ht="25.5">
      <c r="A944" s="33" t="s">
        <v>481</v>
      </c>
      <c r="B944" s="30" t="s">
        <v>581</v>
      </c>
      <c r="C944" s="31" t="s">
        <v>312</v>
      </c>
      <c r="D944" s="31" t="s">
        <v>13</v>
      </c>
      <c r="E944" s="31" t="s">
        <v>624</v>
      </c>
      <c r="F944" s="31" t="s">
        <v>482</v>
      </c>
      <c r="G944" s="32">
        <v>5940000</v>
      </c>
      <c r="H944" s="32">
        <v>5940000</v>
      </c>
      <c r="I944" s="169">
        <v>5940000</v>
      </c>
      <c r="J944" s="170">
        <v>5940000</v>
      </c>
      <c r="K944" s="146">
        <f t="shared" si="387"/>
        <v>0</v>
      </c>
      <c r="L944" s="146">
        <f t="shared" si="387"/>
        <v>0</v>
      </c>
    </row>
    <row r="945" spans="1:12" s="6" customFormat="1" ht="25.5">
      <c r="A945" s="57" t="s">
        <v>625</v>
      </c>
      <c r="B945" s="30" t="s">
        <v>581</v>
      </c>
      <c r="C945" s="31" t="s">
        <v>312</v>
      </c>
      <c r="D945" s="31" t="s">
        <v>13</v>
      </c>
      <c r="E945" s="31" t="s">
        <v>626</v>
      </c>
      <c r="F945" s="31" t="s">
        <v>9</v>
      </c>
      <c r="G945" s="32">
        <f t="shared" ref="G945:H946" si="400">G946</f>
        <v>1137600</v>
      </c>
      <c r="H945" s="32">
        <f t="shared" si="400"/>
        <v>1137600</v>
      </c>
      <c r="I945" s="169">
        <v>1137600</v>
      </c>
      <c r="J945" s="170">
        <v>1137600</v>
      </c>
      <c r="K945" s="146">
        <f t="shared" si="387"/>
        <v>0</v>
      </c>
      <c r="L945" s="146">
        <f t="shared" si="387"/>
        <v>0</v>
      </c>
    </row>
    <row r="946" spans="1:12" s="6" customFormat="1">
      <c r="A946" s="29" t="s">
        <v>479</v>
      </c>
      <c r="B946" s="30" t="s">
        <v>581</v>
      </c>
      <c r="C946" s="31" t="s">
        <v>312</v>
      </c>
      <c r="D946" s="31" t="s">
        <v>13</v>
      </c>
      <c r="E946" s="31" t="s">
        <v>626</v>
      </c>
      <c r="F946" s="31" t="s">
        <v>480</v>
      </c>
      <c r="G946" s="32">
        <f t="shared" si="400"/>
        <v>1137600</v>
      </c>
      <c r="H946" s="32">
        <f t="shared" si="400"/>
        <v>1137600</v>
      </c>
      <c r="I946" s="169">
        <v>1137600</v>
      </c>
      <c r="J946" s="170">
        <v>1137600</v>
      </c>
      <c r="K946" s="146">
        <f t="shared" si="387"/>
        <v>0</v>
      </c>
      <c r="L946" s="146">
        <f t="shared" si="387"/>
        <v>0</v>
      </c>
    </row>
    <row r="947" spans="1:12" s="6" customFormat="1" ht="25.5">
      <c r="A947" s="33" t="s">
        <v>481</v>
      </c>
      <c r="B947" s="30" t="s">
        <v>581</v>
      </c>
      <c r="C947" s="31" t="s">
        <v>312</v>
      </c>
      <c r="D947" s="31" t="s">
        <v>13</v>
      </c>
      <c r="E947" s="31" t="s">
        <v>626</v>
      </c>
      <c r="F947" s="31" t="s">
        <v>482</v>
      </c>
      <c r="G947" s="32">
        <v>1137600</v>
      </c>
      <c r="H947" s="32">
        <v>1137600</v>
      </c>
      <c r="I947" s="169">
        <v>1137600</v>
      </c>
      <c r="J947" s="170">
        <v>1137600</v>
      </c>
      <c r="K947" s="146">
        <f t="shared" si="387"/>
        <v>0</v>
      </c>
      <c r="L947" s="146">
        <f t="shared" si="387"/>
        <v>0</v>
      </c>
    </row>
    <row r="948" spans="1:12" s="6" customFormat="1" ht="102">
      <c r="A948" s="57" t="s">
        <v>627</v>
      </c>
      <c r="B948" s="30" t="s">
        <v>581</v>
      </c>
      <c r="C948" s="31" t="s">
        <v>312</v>
      </c>
      <c r="D948" s="31" t="s">
        <v>13</v>
      </c>
      <c r="E948" s="31" t="s">
        <v>628</v>
      </c>
      <c r="F948" s="31" t="s">
        <v>9</v>
      </c>
      <c r="G948" s="32">
        <f t="shared" ref="G948:H949" si="401">G949</f>
        <v>1025460</v>
      </c>
      <c r="H948" s="32">
        <f t="shared" si="401"/>
        <v>1025460</v>
      </c>
      <c r="I948" s="169">
        <v>1025460</v>
      </c>
      <c r="J948" s="170">
        <v>1025460</v>
      </c>
      <c r="K948" s="146">
        <f t="shared" si="387"/>
        <v>0</v>
      </c>
      <c r="L948" s="146">
        <f t="shared" si="387"/>
        <v>0</v>
      </c>
    </row>
    <row r="949" spans="1:12" s="6" customFormat="1">
      <c r="A949" s="29" t="s">
        <v>479</v>
      </c>
      <c r="B949" s="30" t="s">
        <v>581</v>
      </c>
      <c r="C949" s="31" t="s">
        <v>312</v>
      </c>
      <c r="D949" s="31" t="s">
        <v>13</v>
      </c>
      <c r="E949" s="31" t="s">
        <v>628</v>
      </c>
      <c r="F949" s="31" t="s">
        <v>480</v>
      </c>
      <c r="G949" s="32">
        <f t="shared" si="401"/>
        <v>1025460</v>
      </c>
      <c r="H949" s="32">
        <f t="shared" si="401"/>
        <v>1025460</v>
      </c>
      <c r="I949" s="169">
        <v>1025460</v>
      </c>
      <c r="J949" s="170">
        <v>1025460</v>
      </c>
      <c r="K949" s="146">
        <f t="shared" si="387"/>
        <v>0</v>
      </c>
      <c r="L949" s="146">
        <f t="shared" si="387"/>
        <v>0</v>
      </c>
    </row>
    <row r="950" spans="1:12" s="6" customFormat="1" ht="25.5">
      <c r="A950" s="33" t="s">
        <v>481</v>
      </c>
      <c r="B950" s="30" t="s">
        <v>581</v>
      </c>
      <c r="C950" s="31" t="s">
        <v>312</v>
      </c>
      <c r="D950" s="31" t="s">
        <v>13</v>
      </c>
      <c r="E950" s="31" t="s">
        <v>628</v>
      </c>
      <c r="F950" s="31" t="s">
        <v>482</v>
      </c>
      <c r="G950" s="32">
        <v>1025460</v>
      </c>
      <c r="H950" s="32">
        <v>1025460</v>
      </c>
      <c r="I950" s="169">
        <v>1025460</v>
      </c>
      <c r="J950" s="170">
        <v>1025460</v>
      </c>
      <c r="K950" s="146">
        <f t="shared" si="387"/>
        <v>0</v>
      </c>
      <c r="L950" s="146">
        <f t="shared" si="387"/>
        <v>0</v>
      </c>
    </row>
    <row r="951" spans="1:12" s="6" customFormat="1" ht="38.25">
      <c r="A951" s="57" t="s">
        <v>1058</v>
      </c>
      <c r="B951" s="30" t="s">
        <v>581</v>
      </c>
      <c r="C951" s="31" t="s">
        <v>312</v>
      </c>
      <c r="D951" s="31" t="s">
        <v>13</v>
      </c>
      <c r="E951" s="31" t="s">
        <v>1059</v>
      </c>
      <c r="F951" s="31" t="s">
        <v>9</v>
      </c>
      <c r="G951" s="32">
        <f t="shared" ref="G951:H951" si="402">G952</f>
        <v>1000000</v>
      </c>
      <c r="H951" s="32">
        <f t="shared" si="402"/>
        <v>1000000</v>
      </c>
      <c r="I951" s="169">
        <v>1000000</v>
      </c>
      <c r="J951" s="170">
        <v>1000000</v>
      </c>
      <c r="K951" s="146">
        <f t="shared" si="387"/>
        <v>0</v>
      </c>
      <c r="L951" s="146">
        <f t="shared" si="387"/>
        <v>0</v>
      </c>
    </row>
    <row r="952" spans="1:12" s="6" customFormat="1">
      <c r="A952" s="29" t="s">
        <v>479</v>
      </c>
      <c r="B952" s="30" t="s">
        <v>581</v>
      </c>
      <c r="C952" s="31" t="s">
        <v>312</v>
      </c>
      <c r="D952" s="31" t="s">
        <v>13</v>
      </c>
      <c r="E952" s="31" t="s">
        <v>1059</v>
      </c>
      <c r="F952" s="31" t="s">
        <v>480</v>
      </c>
      <c r="G952" s="32">
        <v>1000000</v>
      </c>
      <c r="H952" s="32">
        <v>1000000</v>
      </c>
      <c r="I952" s="169">
        <v>1000000</v>
      </c>
      <c r="J952" s="170">
        <v>1000000</v>
      </c>
      <c r="K952" s="146">
        <f t="shared" si="387"/>
        <v>0</v>
      </c>
      <c r="L952" s="146">
        <f t="shared" si="387"/>
        <v>0</v>
      </c>
    </row>
    <row r="953" spans="1:12" s="6" customFormat="1" ht="25.5">
      <c r="A953" s="33" t="s">
        <v>481</v>
      </c>
      <c r="B953" s="30" t="s">
        <v>581</v>
      </c>
      <c r="C953" s="31" t="s">
        <v>312</v>
      </c>
      <c r="D953" s="31" t="s">
        <v>13</v>
      </c>
      <c r="E953" s="31" t="s">
        <v>1059</v>
      </c>
      <c r="F953" s="31" t="s">
        <v>482</v>
      </c>
      <c r="G953" s="32">
        <v>1000000</v>
      </c>
      <c r="H953" s="32">
        <v>1000000</v>
      </c>
      <c r="I953" s="169">
        <v>1000000</v>
      </c>
      <c r="J953" s="170">
        <v>1000000</v>
      </c>
      <c r="K953" s="146">
        <f t="shared" si="387"/>
        <v>0</v>
      </c>
      <c r="L953" s="146">
        <f t="shared" si="387"/>
        <v>0</v>
      </c>
    </row>
    <row r="954" spans="1:12" s="6" customFormat="1" ht="25.5">
      <c r="A954" s="57" t="s">
        <v>629</v>
      </c>
      <c r="B954" s="30" t="s">
        <v>581</v>
      </c>
      <c r="C954" s="31" t="s">
        <v>312</v>
      </c>
      <c r="D954" s="31" t="s">
        <v>13</v>
      </c>
      <c r="E954" s="31" t="s">
        <v>630</v>
      </c>
      <c r="F954" s="31" t="s">
        <v>9</v>
      </c>
      <c r="G954" s="32">
        <f t="shared" ref="G954:H955" si="403">G955</f>
        <v>576000</v>
      </c>
      <c r="H954" s="32">
        <f t="shared" si="403"/>
        <v>576000</v>
      </c>
      <c r="I954" s="169">
        <v>576000</v>
      </c>
      <c r="J954" s="170">
        <v>576000</v>
      </c>
      <c r="K954" s="146">
        <f t="shared" si="387"/>
        <v>0</v>
      </c>
      <c r="L954" s="146">
        <f t="shared" si="387"/>
        <v>0</v>
      </c>
    </row>
    <row r="955" spans="1:12" s="6" customFormat="1">
      <c r="A955" s="29" t="s">
        <v>479</v>
      </c>
      <c r="B955" s="30" t="s">
        <v>581</v>
      </c>
      <c r="C955" s="31" t="s">
        <v>312</v>
      </c>
      <c r="D955" s="31" t="s">
        <v>13</v>
      </c>
      <c r="E955" s="31" t="s">
        <v>630</v>
      </c>
      <c r="F955" s="31" t="s">
        <v>480</v>
      </c>
      <c r="G955" s="32">
        <f t="shared" si="403"/>
        <v>576000</v>
      </c>
      <c r="H955" s="32">
        <f t="shared" si="403"/>
        <v>576000</v>
      </c>
      <c r="I955" s="169">
        <v>576000</v>
      </c>
      <c r="J955" s="170">
        <v>576000</v>
      </c>
      <c r="K955" s="146">
        <f t="shared" si="387"/>
        <v>0</v>
      </c>
      <c r="L955" s="146">
        <f t="shared" si="387"/>
        <v>0</v>
      </c>
    </row>
    <row r="956" spans="1:12" s="6" customFormat="1" ht="25.5">
      <c r="A956" s="33" t="s">
        <v>481</v>
      </c>
      <c r="B956" s="30" t="s">
        <v>581</v>
      </c>
      <c r="C956" s="31" t="s">
        <v>312</v>
      </c>
      <c r="D956" s="31" t="s">
        <v>13</v>
      </c>
      <c r="E956" s="31" t="s">
        <v>630</v>
      </c>
      <c r="F956" s="31" t="s">
        <v>482</v>
      </c>
      <c r="G956" s="32">
        <v>576000</v>
      </c>
      <c r="H956" s="32">
        <v>576000</v>
      </c>
      <c r="I956" s="169">
        <v>576000</v>
      </c>
      <c r="J956" s="170">
        <v>576000</v>
      </c>
      <c r="K956" s="146">
        <f t="shared" si="387"/>
        <v>0</v>
      </c>
      <c r="L956" s="146">
        <f t="shared" si="387"/>
        <v>0</v>
      </c>
    </row>
    <row r="957" spans="1:12" s="6" customFormat="1" ht="51">
      <c r="A957" s="57" t="s">
        <v>631</v>
      </c>
      <c r="B957" s="30" t="s">
        <v>581</v>
      </c>
      <c r="C957" s="31" t="s">
        <v>312</v>
      </c>
      <c r="D957" s="31" t="s">
        <v>13</v>
      </c>
      <c r="E957" s="31" t="s">
        <v>632</v>
      </c>
      <c r="F957" s="31" t="s">
        <v>9</v>
      </c>
      <c r="G957" s="32">
        <f t="shared" ref="G957:H958" si="404">G958</f>
        <v>300000</v>
      </c>
      <c r="H957" s="32">
        <f t="shared" si="404"/>
        <v>300000</v>
      </c>
      <c r="I957" s="169">
        <v>300000</v>
      </c>
      <c r="J957" s="170">
        <v>300000</v>
      </c>
      <c r="K957" s="146">
        <f t="shared" si="387"/>
        <v>0</v>
      </c>
      <c r="L957" s="146">
        <f t="shared" si="387"/>
        <v>0</v>
      </c>
    </row>
    <row r="958" spans="1:12" s="6" customFormat="1">
      <c r="A958" s="29" t="s">
        <v>479</v>
      </c>
      <c r="B958" s="30" t="s">
        <v>581</v>
      </c>
      <c r="C958" s="31" t="s">
        <v>312</v>
      </c>
      <c r="D958" s="31" t="s">
        <v>13</v>
      </c>
      <c r="E958" s="31" t="s">
        <v>632</v>
      </c>
      <c r="F958" s="31" t="s">
        <v>480</v>
      </c>
      <c r="G958" s="32">
        <f t="shared" si="404"/>
        <v>300000</v>
      </c>
      <c r="H958" s="32">
        <f t="shared" si="404"/>
        <v>300000</v>
      </c>
      <c r="I958" s="169">
        <v>300000</v>
      </c>
      <c r="J958" s="170">
        <v>300000</v>
      </c>
      <c r="K958" s="146">
        <f t="shared" si="387"/>
        <v>0</v>
      </c>
      <c r="L958" s="146">
        <f t="shared" si="387"/>
        <v>0</v>
      </c>
    </row>
    <row r="959" spans="1:12" s="6" customFormat="1" ht="25.5">
      <c r="A959" s="33" t="s">
        <v>481</v>
      </c>
      <c r="B959" s="30" t="s">
        <v>581</v>
      </c>
      <c r="C959" s="31" t="s">
        <v>312</v>
      </c>
      <c r="D959" s="31" t="s">
        <v>13</v>
      </c>
      <c r="E959" s="31" t="s">
        <v>632</v>
      </c>
      <c r="F959" s="31" t="s">
        <v>482</v>
      </c>
      <c r="G959" s="32">
        <v>300000</v>
      </c>
      <c r="H959" s="32">
        <v>300000</v>
      </c>
      <c r="I959" s="169">
        <v>300000</v>
      </c>
      <c r="J959" s="170">
        <v>300000</v>
      </c>
      <c r="K959" s="146">
        <f t="shared" si="387"/>
        <v>0</v>
      </c>
      <c r="L959" s="146">
        <f t="shared" si="387"/>
        <v>0</v>
      </c>
    </row>
    <row r="960" spans="1:12" s="6" customFormat="1" ht="25.5">
      <c r="A960" s="57" t="s">
        <v>633</v>
      </c>
      <c r="B960" s="30" t="s">
        <v>581</v>
      </c>
      <c r="C960" s="31" t="s">
        <v>312</v>
      </c>
      <c r="D960" s="31" t="s">
        <v>13</v>
      </c>
      <c r="E960" s="31" t="s">
        <v>634</v>
      </c>
      <c r="F960" s="31" t="s">
        <v>9</v>
      </c>
      <c r="G960" s="32">
        <f t="shared" ref="G960:H961" si="405">G961</f>
        <v>1020000</v>
      </c>
      <c r="H960" s="32">
        <f t="shared" si="405"/>
        <v>1020000</v>
      </c>
      <c r="I960" s="169">
        <v>1020000</v>
      </c>
      <c r="J960" s="170">
        <v>1020000</v>
      </c>
      <c r="K960" s="146">
        <f t="shared" si="387"/>
        <v>0</v>
      </c>
      <c r="L960" s="146">
        <f t="shared" si="387"/>
        <v>0</v>
      </c>
    </row>
    <row r="961" spans="1:12" s="6" customFormat="1">
      <c r="A961" s="29" t="s">
        <v>479</v>
      </c>
      <c r="B961" s="30" t="s">
        <v>581</v>
      </c>
      <c r="C961" s="31" t="s">
        <v>312</v>
      </c>
      <c r="D961" s="31" t="s">
        <v>13</v>
      </c>
      <c r="E961" s="31" t="s">
        <v>634</v>
      </c>
      <c r="F961" s="31" t="s">
        <v>480</v>
      </c>
      <c r="G961" s="32">
        <f t="shared" si="405"/>
        <v>1020000</v>
      </c>
      <c r="H961" s="32">
        <f t="shared" si="405"/>
        <v>1020000</v>
      </c>
      <c r="I961" s="169">
        <v>1020000</v>
      </c>
      <c r="J961" s="170">
        <v>1020000</v>
      </c>
      <c r="K961" s="146">
        <f t="shared" si="387"/>
        <v>0</v>
      </c>
      <c r="L961" s="146">
        <f t="shared" si="387"/>
        <v>0</v>
      </c>
    </row>
    <row r="962" spans="1:12" s="6" customFormat="1" ht="25.5">
      <c r="A962" s="33" t="s">
        <v>481</v>
      </c>
      <c r="B962" s="30" t="s">
        <v>581</v>
      </c>
      <c r="C962" s="31" t="s">
        <v>312</v>
      </c>
      <c r="D962" s="31" t="s">
        <v>13</v>
      </c>
      <c r="E962" s="31" t="s">
        <v>634</v>
      </c>
      <c r="F962" s="31" t="s">
        <v>482</v>
      </c>
      <c r="G962" s="32">
        <v>1020000</v>
      </c>
      <c r="H962" s="32">
        <v>1020000</v>
      </c>
      <c r="I962" s="169">
        <v>1020000</v>
      </c>
      <c r="J962" s="170">
        <v>1020000</v>
      </c>
      <c r="K962" s="146">
        <f t="shared" si="387"/>
        <v>0</v>
      </c>
      <c r="L962" s="146">
        <f t="shared" si="387"/>
        <v>0</v>
      </c>
    </row>
    <row r="963" spans="1:12" s="59" customFormat="1" ht="38.25">
      <c r="A963" s="57" t="s">
        <v>1060</v>
      </c>
      <c r="B963" s="30" t="s">
        <v>581</v>
      </c>
      <c r="C963" s="31" t="s">
        <v>312</v>
      </c>
      <c r="D963" s="31" t="s">
        <v>13</v>
      </c>
      <c r="E963" s="31" t="s">
        <v>1061</v>
      </c>
      <c r="F963" s="31" t="s">
        <v>9</v>
      </c>
      <c r="G963" s="32">
        <f t="shared" ref="G963:H964" si="406">G964</f>
        <v>3750000</v>
      </c>
      <c r="H963" s="32">
        <f t="shared" si="406"/>
        <v>3750000</v>
      </c>
      <c r="I963" s="169">
        <v>3750000</v>
      </c>
      <c r="J963" s="170">
        <v>3750000</v>
      </c>
      <c r="K963" s="146">
        <f t="shared" si="387"/>
        <v>0</v>
      </c>
      <c r="L963" s="146">
        <f t="shared" si="387"/>
        <v>0</v>
      </c>
    </row>
    <row r="964" spans="1:12" s="59" customFormat="1">
      <c r="A964" s="29" t="s">
        <v>479</v>
      </c>
      <c r="B964" s="30" t="s">
        <v>581</v>
      </c>
      <c r="C964" s="31" t="s">
        <v>312</v>
      </c>
      <c r="D964" s="31" t="s">
        <v>13</v>
      </c>
      <c r="E964" s="31" t="s">
        <v>1061</v>
      </c>
      <c r="F964" s="31" t="s">
        <v>480</v>
      </c>
      <c r="G964" s="32">
        <f t="shared" si="406"/>
        <v>3750000</v>
      </c>
      <c r="H964" s="32">
        <f t="shared" si="406"/>
        <v>3750000</v>
      </c>
      <c r="I964" s="169">
        <v>3750000</v>
      </c>
      <c r="J964" s="170">
        <v>3750000</v>
      </c>
      <c r="K964" s="146">
        <f t="shared" si="387"/>
        <v>0</v>
      </c>
      <c r="L964" s="146">
        <f t="shared" si="387"/>
        <v>0</v>
      </c>
    </row>
    <row r="965" spans="1:12" s="59" customFormat="1" ht="25.5">
      <c r="A965" s="33" t="s">
        <v>481</v>
      </c>
      <c r="B965" s="30" t="s">
        <v>581</v>
      </c>
      <c r="C965" s="31" t="s">
        <v>312</v>
      </c>
      <c r="D965" s="31" t="s">
        <v>13</v>
      </c>
      <c r="E965" s="31" t="s">
        <v>1061</v>
      </c>
      <c r="F965" s="31" t="s">
        <v>482</v>
      </c>
      <c r="G965" s="32">
        <v>3750000</v>
      </c>
      <c r="H965" s="32">
        <v>3750000</v>
      </c>
      <c r="I965" s="169">
        <v>3750000</v>
      </c>
      <c r="J965" s="170">
        <v>3750000</v>
      </c>
      <c r="K965" s="146">
        <f t="shared" si="387"/>
        <v>0</v>
      </c>
      <c r="L965" s="146">
        <f t="shared" si="387"/>
        <v>0</v>
      </c>
    </row>
    <row r="966" spans="1:12" s="59" customFormat="1" ht="25.5">
      <c r="A966" s="57" t="s">
        <v>635</v>
      </c>
      <c r="B966" s="30" t="s">
        <v>581</v>
      </c>
      <c r="C966" s="31" t="s">
        <v>312</v>
      </c>
      <c r="D966" s="31" t="s">
        <v>13</v>
      </c>
      <c r="E966" s="31" t="s">
        <v>636</v>
      </c>
      <c r="F966" s="31" t="s">
        <v>9</v>
      </c>
      <c r="G966" s="32">
        <f t="shared" ref="G966:H967" si="407">G967</f>
        <v>1854000</v>
      </c>
      <c r="H966" s="32">
        <f t="shared" si="407"/>
        <v>1854000</v>
      </c>
      <c r="I966" s="169">
        <v>1854000</v>
      </c>
      <c r="J966" s="170">
        <v>1854000</v>
      </c>
      <c r="K966" s="146">
        <f t="shared" si="387"/>
        <v>0</v>
      </c>
      <c r="L966" s="146">
        <f t="shared" si="387"/>
        <v>0</v>
      </c>
    </row>
    <row r="967" spans="1:12" s="59" customFormat="1">
      <c r="A967" s="29" t="s">
        <v>479</v>
      </c>
      <c r="B967" s="30" t="s">
        <v>581</v>
      </c>
      <c r="C967" s="31" t="s">
        <v>312</v>
      </c>
      <c r="D967" s="31" t="s">
        <v>13</v>
      </c>
      <c r="E967" s="31" t="s">
        <v>636</v>
      </c>
      <c r="F967" s="31" t="s">
        <v>480</v>
      </c>
      <c r="G967" s="32">
        <f t="shared" si="407"/>
        <v>1854000</v>
      </c>
      <c r="H967" s="32">
        <f t="shared" si="407"/>
        <v>1854000</v>
      </c>
      <c r="I967" s="169">
        <v>1854000</v>
      </c>
      <c r="J967" s="170">
        <v>1854000</v>
      </c>
      <c r="K967" s="146">
        <f t="shared" si="387"/>
        <v>0</v>
      </c>
      <c r="L967" s="146">
        <f t="shared" si="387"/>
        <v>0</v>
      </c>
    </row>
    <row r="968" spans="1:12" s="59" customFormat="1" ht="25.5">
      <c r="A968" s="33" t="s">
        <v>481</v>
      </c>
      <c r="B968" s="30" t="s">
        <v>581</v>
      </c>
      <c r="C968" s="31" t="s">
        <v>312</v>
      </c>
      <c r="D968" s="31" t="s">
        <v>13</v>
      </c>
      <c r="E968" s="31" t="s">
        <v>636</v>
      </c>
      <c r="F968" s="31" t="s">
        <v>482</v>
      </c>
      <c r="G968" s="32">
        <v>1854000</v>
      </c>
      <c r="H968" s="32">
        <v>1854000</v>
      </c>
      <c r="I968" s="169">
        <v>1854000</v>
      </c>
      <c r="J968" s="170">
        <v>1854000</v>
      </c>
      <c r="K968" s="146">
        <f t="shared" si="387"/>
        <v>0</v>
      </c>
      <c r="L968" s="146">
        <f t="shared" si="387"/>
        <v>0</v>
      </c>
    </row>
    <row r="969" spans="1:12" s="59" customFormat="1" ht="25.5">
      <c r="A969" s="57" t="s">
        <v>1062</v>
      </c>
      <c r="B969" s="30" t="s">
        <v>581</v>
      </c>
      <c r="C969" s="31" t="s">
        <v>312</v>
      </c>
      <c r="D969" s="31" t="s">
        <v>13</v>
      </c>
      <c r="E969" s="31" t="s">
        <v>1063</v>
      </c>
      <c r="F969" s="31" t="s">
        <v>9</v>
      </c>
      <c r="G969" s="32">
        <f t="shared" ref="G969:H970" si="408">G970</f>
        <v>4500000</v>
      </c>
      <c r="H969" s="32">
        <f t="shared" si="408"/>
        <v>4500000</v>
      </c>
      <c r="I969" s="171">
        <v>4500000</v>
      </c>
      <c r="J969" s="172">
        <v>4500000</v>
      </c>
      <c r="K969" s="146">
        <f t="shared" si="387"/>
        <v>0</v>
      </c>
      <c r="L969" s="146">
        <f t="shared" si="387"/>
        <v>0</v>
      </c>
    </row>
    <row r="970" spans="1:12" s="59" customFormat="1">
      <c r="A970" s="29" t="s">
        <v>479</v>
      </c>
      <c r="B970" s="30" t="s">
        <v>581</v>
      </c>
      <c r="C970" s="31" t="s">
        <v>312</v>
      </c>
      <c r="D970" s="31" t="s">
        <v>13</v>
      </c>
      <c r="E970" s="31" t="s">
        <v>1063</v>
      </c>
      <c r="F970" s="31" t="s">
        <v>480</v>
      </c>
      <c r="G970" s="32">
        <f t="shared" si="408"/>
        <v>4500000</v>
      </c>
      <c r="H970" s="32">
        <f t="shared" si="408"/>
        <v>4500000</v>
      </c>
      <c r="I970" s="169">
        <v>4500000</v>
      </c>
      <c r="J970" s="170">
        <v>4500000</v>
      </c>
      <c r="K970" s="146">
        <f t="shared" si="387"/>
        <v>0</v>
      </c>
      <c r="L970" s="146">
        <f t="shared" si="387"/>
        <v>0</v>
      </c>
    </row>
    <row r="971" spans="1:12" s="59" customFormat="1" ht="25.5">
      <c r="A971" s="33" t="s">
        <v>481</v>
      </c>
      <c r="B971" s="30" t="s">
        <v>581</v>
      </c>
      <c r="C971" s="31" t="s">
        <v>312</v>
      </c>
      <c r="D971" s="31" t="s">
        <v>13</v>
      </c>
      <c r="E971" s="31" t="s">
        <v>1063</v>
      </c>
      <c r="F971" s="31" t="s">
        <v>482</v>
      </c>
      <c r="G971" s="32">
        <v>4500000</v>
      </c>
      <c r="H971" s="32">
        <v>4500000</v>
      </c>
      <c r="I971" s="169">
        <v>4500000</v>
      </c>
      <c r="J971" s="170">
        <v>4500000</v>
      </c>
      <c r="K971" s="146">
        <f t="shared" si="387"/>
        <v>0</v>
      </c>
      <c r="L971" s="146">
        <f t="shared" si="387"/>
        <v>0</v>
      </c>
    </row>
    <row r="972" spans="1:12" s="59" customFormat="1" ht="51">
      <c r="A972" s="57" t="s">
        <v>637</v>
      </c>
      <c r="B972" s="30" t="s">
        <v>581</v>
      </c>
      <c r="C972" s="31" t="s">
        <v>312</v>
      </c>
      <c r="D972" s="31" t="s">
        <v>13</v>
      </c>
      <c r="E972" s="31" t="s">
        <v>638</v>
      </c>
      <c r="F972" s="31" t="s">
        <v>9</v>
      </c>
      <c r="G972" s="32">
        <f t="shared" ref="G972:H973" si="409">G973</f>
        <v>100000</v>
      </c>
      <c r="H972" s="32">
        <f t="shared" si="409"/>
        <v>100000</v>
      </c>
      <c r="I972" s="171">
        <v>100000</v>
      </c>
      <c r="J972" s="172">
        <v>100000</v>
      </c>
      <c r="K972" s="146">
        <f t="shared" si="387"/>
        <v>0</v>
      </c>
      <c r="L972" s="146">
        <f t="shared" si="387"/>
        <v>0</v>
      </c>
    </row>
    <row r="973" spans="1:12" s="59" customFormat="1">
      <c r="A973" s="29" t="s">
        <v>479</v>
      </c>
      <c r="B973" s="30" t="s">
        <v>581</v>
      </c>
      <c r="C973" s="31" t="s">
        <v>312</v>
      </c>
      <c r="D973" s="31" t="s">
        <v>13</v>
      </c>
      <c r="E973" s="31" t="s">
        <v>638</v>
      </c>
      <c r="F973" s="31" t="s">
        <v>480</v>
      </c>
      <c r="G973" s="32">
        <f t="shared" si="409"/>
        <v>100000</v>
      </c>
      <c r="H973" s="32">
        <f t="shared" si="409"/>
        <v>100000</v>
      </c>
      <c r="I973" s="169">
        <v>100000</v>
      </c>
      <c r="J973" s="170">
        <v>100000</v>
      </c>
      <c r="K973" s="146">
        <f t="shared" ref="K973:L1036" si="410">G973-I973</f>
        <v>0</v>
      </c>
      <c r="L973" s="146">
        <f t="shared" si="410"/>
        <v>0</v>
      </c>
    </row>
    <row r="974" spans="1:12" s="59" customFormat="1" ht="25.5">
      <c r="A974" s="33" t="s">
        <v>481</v>
      </c>
      <c r="B974" s="30" t="s">
        <v>581</v>
      </c>
      <c r="C974" s="31" t="s">
        <v>312</v>
      </c>
      <c r="D974" s="31" t="s">
        <v>13</v>
      </c>
      <c r="E974" s="31" t="s">
        <v>638</v>
      </c>
      <c r="F974" s="31" t="s">
        <v>482</v>
      </c>
      <c r="G974" s="32">
        <v>100000</v>
      </c>
      <c r="H974" s="32">
        <v>100000</v>
      </c>
      <c r="I974" s="169">
        <v>100000</v>
      </c>
      <c r="J974" s="170">
        <v>100000</v>
      </c>
      <c r="K974" s="146">
        <f t="shared" si="410"/>
        <v>0</v>
      </c>
      <c r="L974" s="146">
        <f t="shared" si="410"/>
        <v>0</v>
      </c>
    </row>
    <row r="975" spans="1:12" s="59" customFormat="1" ht="25.5">
      <c r="A975" s="57" t="s">
        <v>639</v>
      </c>
      <c r="B975" s="30" t="s">
        <v>581</v>
      </c>
      <c r="C975" s="31" t="s">
        <v>312</v>
      </c>
      <c r="D975" s="31" t="s">
        <v>13</v>
      </c>
      <c r="E975" s="31" t="s">
        <v>640</v>
      </c>
      <c r="F975" s="31" t="s">
        <v>9</v>
      </c>
      <c r="G975" s="32">
        <f t="shared" ref="G975:H975" si="411">G976</f>
        <v>81000</v>
      </c>
      <c r="H975" s="32">
        <f t="shared" si="411"/>
        <v>81000</v>
      </c>
      <c r="I975" s="171">
        <v>81000</v>
      </c>
      <c r="J975" s="172">
        <v>81000</v>
      </c>
      <c r="K975" s="146">
        <f t="shared" si="410"/>
        <v>0</v>
      </c>
      <c r="L975" s="146">
        <f t="shared" si="410"/>
        <v>0</v>
      </c>
    </row>
    <row r="976" spans="1:12" s="59" customFormat="1" ht="25.5">
      <c r="A976" s="42" t="s">
        <v>641</v>
      </c>
      <c r="B976" s="30" t="s">
        <v>581</v>
      </c>
      <c r="C976" s="31" t="s">
        <v>312</v>
      </c>
      <c r="D976" s="31" t="s">
        <v>13</v>
      </c>
      <c r="E976" s="31" t="s">
        <v>642</v>
      </c>
      <c r="F976" s="31" t="s">
        <v>9</v>
      </c>
      <c r="G976" s="32">
        <f t="shared" ref="G976:H976" si="412">SUM(G977:G977)</f>
        <v>81000</v>
      </c>
      <c r="H976" s="32">
        <f t="shared" si="412"/>
        <v>81000</v>
      </c>
      <c r="I976" s="171">
        <v>81000</v>
      </c>
      <c r="J976" s="172">
        <v>81000</v>
      </c>
      <c r="K976" s="146">
        <f t="shared" si="410"/>
        <v>0</v>
      </c>
      <c r="L976" s="146">
        <f t="shared" si="410"/>
        <v>0</v>
      </c>
    </row>
    <row r="977" spans="1:12" s="59" customFormat="1" ht="25.5">
      <c r="A977" s="29" t="s">
        <v>324</v>
      </c>
      <c r="B977" s="30" t="s">
        <v>581</v>
      </c>
      <c r="C977" s="31" t="s">
        <v>312</v>
      </c>
      <c r="D977" s="31" t="s">
        <v>13</v>
      </c>
      <c r="E977" s="31" t="s">
        <v>642</v>
      </c>
      <c r="F977" s="31" t="s">
        <v>325</v>
      </c>
      <c r="G977" s="32">
        <f t="shared" ref="G977:H977" si="413">G978</f>
        <v>81000</v>
      </c>
      <c r="H977" s="32">
        <f t="shared" si="413"/>
        <v>81000</v>
      </c>
      <c r="I977" s="169">
        <v>81000</v>
      </c>
      <c r="J977" s="170">
        <v>81000</v>
      </c>
      <c r="K977" s="146">
        <f t="shared" si="410"/>
        <v>0</v>
      </c>
      <c r="L977" s="146">
        <f t="shared" si="410"/>
        <v>0</v>
      </c>
    </row>
    <row r="978" spans="1:12" s="59" customFormat="1" ht="25.5">
      <c r="A978" s="33" t="s">
        <v>495</v>
      </c>
      <c r="B978" s="30" t="s">
        <v>581</v>
      </c>
      <c r="C978" s="31" t="s">
        <v>312</v>
      </c>
      <c r="D978" s="31" t="s">
        <v>13</v>
      </c>
      <c r="E978" s="31" t="s">
        <v>642</v>
      </c>
      <c r="F978" s="31" t="s">
        <v>496</v>
      </c>
      <c r="G978" s="32">
        <v>81000</v>
      </c>
      <c r="H978" s="32">
        <v>81000</v>
      </c>
      <c r="I978" s="169">
        <v>81000</v>
      </c>
      <c r="J978" s="170">
        <v>81000</v>
      </c>
      <c r="K978" s="146">
        <f t="shared" si="410"/>
        <v>0</v>
      </c>
      <c r="L978" s="146">
        <f t="shared" si="410"/>
        <v>0</v>
      </c>
    </row>
    <row r="979" spans="1:12" s="59" customFormat="1" ht="25.5">
      <c r="A979" s="57" t="s">
        <v>643</v>
      </c>
      <c r="B979" s="30" t="s">
        <v>581</v>
      </c>
      <c r="C979" s="31" t="s">
        <v>312</v>
      </c>
      <c r="D979" s="31" t="s">
        <v>13</v>
      </c>
      <c r="E979" s="31" t="s">
        <v>644</v>
      </c>
      <c r="F979" s="31" t="s">
        <v>9</v>
      </c>
      <c r="G979" s="32">
        <f t="shared" ref="G979:H981" si="414">G980</f>
        <v>25000</v>
      </c>
      <c r="H979" s="32">
        <f t="shared" si="414"/>
        <v>25000</v>
      </c>
      <c r="I979" s="171">
        <v>25000</v>
      </c>
      <c r="J979" s="172">
        <v>25000</v>
      </c>
      <c r="K979" s="146">
        <f t="shared" si="410"/>
        <v>0</v>
      </c>
      <c r="L979" s="146">
        <f t="shared" si="410"/>
        <v>0</v>
      </c>
    </row>
    <row r="980" spans="1:12" s="59" customFormat="1" ht="38.25">
      <c r="A980" s="42" t="s">
        <v>645</v>
      </c>
      <c r="B980" s="30" t="s">
        <v>581</v>
      </c>
      <c r="C980" s="31" t="s">
        <v>312</v>
      </c>
      <c r="D980" s="31" t="s">
        <v>13</v>
      </c>
      <c r="E980" s="31" t="s">
        <v>646</v>
      </c>
      <c r="F980" s="31" t="s">
        <v>9</v>
      </c>
      <c r="G980" s="32">
        <f t="shared" si="414"/>
        <v>25000</v>
      </c>
      <c r="H980" s="32">
        <f t="shared" si="414"/>
        <v>25000</v>
      </c>
      <c r="I980" s="171">
        <v>25000</v>
      </c>
      <c r="J980" s="172">
        <v>25000</v>
      </c>
      <c r="K980" s="146">
        <f t="shared" si="410"/>
        <v>0</v>
      </c>
      <c r="L980" s="146">
        <f t="shared" si="410"/>
        <v>0</v>
      </c>
    </row>
    <row r="981" spans="1:12" s="59" customFormat="1" ht="25.5">
      <c r="A981" s="29" t="s">
        <v>28</v>
      </c>
      <c r="B981" s="30" t="s">
        <v>581</v>
      </c>
      <c r="C981" s="31" t="s">
        <v>312</v>
      </c>
      <c r="D981" s="31" t="s">
        <v>13</v>
      </c>
      <c r="E981" s="31" t="s">
        <v>646</v>
      </c>
      <c r="F981" s="31" t="s">
        <v>29</v>
      </c>
      <c r="G981" s="32">
        <f t="shared" si="414"/>
        <v>25000</v>
      </c>
      <c r="H981" s="32">
        <f t="shared" si="414"/>
        <v>25000</v>
      </c>
      <c r="I981" s="169">
        <v>25000</v>
      </c>
      <c r="J981" s="170">
        <v>25000</v>
      </c>
      <c r="K981" s="146">
        <f t="shared" si="410"/>
        <v>0</v>
      </c>
      <c r="L981" s="146">
        <f t="shared" si="410"/>
        <v>0</v>
      </c>
    </row>
    <row r="982" spans="1:12" s="59" customFormat="1">
      <c r="A982" s="33" t="s">
        <v>30</v>
      </c>
      <c r="B982" s="30" t="s">
        <v>581</v>
      </c>
      <c r="C982" s="31" t="s">
        <v>312</v>
      </c>
      <c r="D982" s="31" t="s">
        <v>13</v>
      </c>
      <c r="E982" s="31" t="s">
        <v>646</v>
      </c>
      <c r="F982" s="31" t="s">
        <v>31</v>
      </c>
      <c r="G982" s="32">
        <v>25000</v>
      </c>
      <c r="H982" s="32">
        <v>25000</v>
      </c>
      <c r="I982" s="169">
        <v>25000</v>
      </c>
      <c r="J982" s="170">
        <v>25000</v>
      </c>
      <c r="K982" s="146">
        <f t="shared" si="410"/>
        <v>0</v>
      </c>
      <c r="L982" s="146">
        <f t="shared" si="410"/>
        <v>0</v>
      </c>
    </row>
    <row r="983" spans="1:12" s="59" customFormat="1" ht="25.5">
      <c r="A983" s="29" t="s">
        <v>647</v>
      </c>
      <c r="B983" s="30" t="s">
        <v>581</v>
      </c>
      <c r="C983" s="31" t="s">
        <v>312</v>
      </c>
      <c r="D983" s="31" t="s">
        <v>13</v>
      </c>
      <c r="E983" s="31" t="s">
        <v>648</v>
      </c>
      <c r="F983" s="31" t="s">
        <v>9</v>
      </c>
      <c r="G983" s="32">
        <f t="shared" ref="G983:H985" si="415">G984</f>
        <v>140000</v>
      </c>
      <c r="H983" s="32">
        <f t="shared" si="415"/>
        <v>140000</v>
      </c>
      <c r="I983" s="169">
        <v>140000</v>
      </c>
      <c r="J983" s="170">
        <v>140000</v>
      </c>
      <c r="K983" s="146">
        <f t="shared" si="410"/>
        <v>0</v>
      </c>
      <c r="L983" s="146">
        <f t="shared" si="410"/>
        <v>0</v>
      </c>
    </row>
    <row r="984" spans="1:12" s="59" customFormat="1" ht="25.5">
      <c r="A984" s="42" t="s">
        <v>649</v>
      </c>
      <c r="B984" s="30" t="s">
        <v>581</v>
      </c>
      <c r="C984" s="31" t="s">
        <v>312</v>
      </c>
      <c r="D984" s="31" t="s">
        <v>13</v>
      </c>
      <c r="E984" s="31" t="s">
        <v>650</v>
      </c>
      <c r="F984" s="31" t="s">
        <v>9</v>
      </c>
      <c r="G984" s="32">
        <f t="shared" si="415"/>
        <v>140000</v>
      </c>
      <c r="H984" s="32">
        <f t="shared" si="415"/>
        <v>140000</v>
      </c>
      <c r="I984" s="171">
        <v>140000</v>
      </c>
      <c r="J984" s="172">
        <v>140000</v>
      </c>
      <c r="K984" s="146">
        <f t="shared" si="410"/>
        <v>0</v>
      </c>
      <c r="L984" s="146">
        <f t="shared" si="410"/>
        <v>0</v>
      </c>
    </row>
    <row r="985" spans="1:12" s="59" customFormat="1" ht="25.5">
      <c r="A985" s="29" t="s">
        <v>28</v>
      </c>
      <c r="B985" s="30" t="s">
        <v>581</v>
      </c>
      <c r="C985" s="31" t="s">
        <v>312</v>
      </c>
      <c r="D985" s="31" t="s">
        <v>13</v>
      </c>
      <c r="E985" s="31" t="s">
        <v>650</v>
      </c>
      <c r="F985" s="31" t="s">
        <v>29</v>
      </c>
      <c r="G985" s="32">
        <f t="shared" si="415"/>
        <v>140000</v>
      </c>
      <c r="H985" s="32">
        <f t="shared" si="415"/>
        <v>140000</v>
      </c>
      <c r="I985" s="169">
        <v>140000</v>
      </c>
      <c r="J985" s="170">
        <v>140000</v>
      </c>
      <c r="K985" s="146">
        <f t="shared" si="410"/>
        <v>0</v>
      </c>
      <c r="L985" s="146">
        <f t="shared" si="410"/>
        <v>0</v>
      </c>
    </row>
    <row r="986" spans="1:12" s="59" customFormat="1">
      <c r="A986" s="33" t="s">
        <v>30</v>
      </c>
      <c r="B986" s="30" t="s">
        <v>581</v>
      </c>
      <c r="C986" s="31" t="s">
        <v>312</v>
      </c>
      <c r="D986" s="31" t="s">
        <v>13</v>
      </c>
      <c r="E986" s="31" t="s">
        <v>650</v>
      </c>
      <c r="F986" s="31" t="s">
        <v>31</v>
      </c>
      <c r="G986" s="32">
        <v>140000</v>
      </c>
      <c r="H986" s="32">
        <v>140000</v>
      </c>
      <c r="I986" s="169">
        <v>140000</v>
      </c>
      <c r="J986" s="170">
        <v>140000</v>
      </c>
      <c r="K986" s="146">
        <f t="shared" si="410"/>
        <v>0</v>
      </c>
      <c r="L986" s="146">
        <f t="shared" si="410"/>
        <v>0</v>
      </c>
    </row>
    <row r="987" spans="1:12" s="59" customFormat="1">
      <c r="A987" s="42" t="s">
        <v>651</v>
      </c>
      <c r="B987" s="30" t="s">
        <v>581</v>
      </c>
      <c r="C987" s="31" t="s">
        <v>312</v>
      </c>
      <c r="D987" s="31" t="s">
        <v>13</v>
      </c>
      <c r="E987" s="31" t="s">
        <v>652</v>
      </c>
      <c r="F987" s="31" t="s">
        <v>9</v>
      </c>
      <c r="G987" s="32">
        <f t="shared" ref="G987:H990" si="416">G988</f>
        <v>2608500</v>
      </c>
      <c r="H987" s="32">
        <f t="shared" si="416"/>
        <v>2608500</v>
      </c>
      <c r="I987" s="171">
        <v>2608500</v>
      </c>
      <c r="J987" s="172">
        <v>2608500</v>
      </c>
      <c r="K987" s="146">
        <f t="shared" si="410"/>
        <v>0</v>
      </c>
      <c r="L987" s="146">
        <f t="shared" si="410"/>
        <v>0</v>
      </c>
    </row>
    <row r="988" spans="1:12" s="59" customFormat="1" ht="38.25">
      <c r="A988" s="55" t="s">
        <v>653</v>
      </c>
      <c r="B988" s="30" t="s">
        <v>581</v>
      </c>
      <c r="C988" s="31" t="s">
        <v>312</v>
      </c>
      <c r="D988" s="31" t="s">
        <v>13</v>
      </c>
      <c r="E988" s="31" t="s">
        <v>654</v>
      </c>
      <c r="F988" s="31" t="s">
        <v>9</v>
      </c>
      <c r="G988" s="32">
        <f t="shared" si="416"/>
        <v>2608500</v>
      </c>
      <c r="H988" s="32">
        <f t="shared" si="416"/>
        <v>2608500</v>
      </c>
      <c r="I988" s="171">
        <v>2608500</v>
      </c>
      <c r="J988" s="172">
        <v>2608500</v>
      </c>
      <c r="K988" s="146">
        <f t="shared" si="410"/>
        <v>0</v>
      </c>
      <c r="L988" s="146">
        <f t="shared" si="410"/>
        <v>0</v>
      </c>
    </row>
    <row r="989" spans="1:12" s="59" customFormat="1" ht="38.25">
      <c r="A989" s="42" t="s">
        <v>655</v>
      </c>
      <c r="B989" s="30" t="s">
        <v>581</v>
      </c>
      <c r="C989" s="31" t="s">
        <v>312</v>
      </c>
      <c r="D989" s="31" t="s">
        <v>13</v>
      </c>
      <c r="E989" s="31" t="s">
        <v>656</v>
      </c>
      <c r="F989" s="31" t="s">
        <v>9</v>
      </c>
      <c r="G989" s="32">
        <f t="shared" si="416"/>
        <v>2608500</v>
      </c>
      <c r="H989" s="32">
        <f t="shared" si="416"/>
        <v>2608500</v>
      </c>
      <c r="I989" s="171">
        <v>2608500</v>
      </c>
      <c r="J989" s="172">
        <v>2608500</v>
      </c>
      <c r="K989" s="146">
        <f t="shared" si="410"/>
        <v>0</v>
      </c>
      <c r="L989" s="146">
        <f t="shared" si="410"/>
        <v>0</v>
      </c>
    </row>
    <row r="990" spans="1:12" s="59" customFormat="1" ht="25.5">
      <c r="A990" s="29" t="s">
        <v>324</v>
      </c>
      <c r="B990" s="30" t="s">
        <v>581</v>
      </c>
      <c r="C990" s="31" t="s">
        <v>312</v>
      </c>
      <c r="D990" s="31" t="s">
        <v>13</v>
      </c>
      <c r="E990" s="31" t="s">
        <v>656</v>
      </c>
      <c r="F990" s="31" t="s">
        <v>325</v>
      </c>
      <c r="G990" s="32">
        <f t="shared" si="416"/>
        <v>2608500</v>
      </c>
      <c r="H990" s="32">
        <f t="shared" si="416"/>
        <v>2608500</v>
      </c>
      <c r="I990" s="169">
        <v>2608500</v>
      </c>
      <c r="J990" s="170">
        <v>2608500</v>
      </c>
      <c r="K990" s="146">
        <f t="shared" si="410"/>
        <v>0</v>
      </c>
      <c r="L990" s="146">
        <f t="shared" si="410"/>
        <v>0</v>
      </c>
    </row>
    <row r="991" spans="1:12" s="59" customFormat="1" ht="25.5">
      <c r="A991" s="33" t="s">
        <v>495</v>
      </c>
      <c r="B991" s="30" t="s">
        <v>581</v>
      </c>
      <c r="C991" s="31" t="s">
        <v>312</v>
      </c>
      <c r="D991" s="31" t="s">
        <v>13</v>
      </c>
      <c r="E991" s="31" t="s">
        <v>656</v>
      </c>
      <c r="F991" s="31" t="s">
        <v>496</v>
      </c>
      <c r="G991" s="32">
        <v>2608500</v>
      </c>
      <c r="H991" s="32">
        <v>2608500</v>
      </c>
      <c r="I991" s="169">
        <v>2608500</v>
      </c>
      <c r="J991" s="170">
        <v>2608500</v>
      </c>
      <c r="K991" s="146">
        <f t="shared" si="410"/>
        <v>0</v>
      </c>
      <c r="L991" s="146">
        <f t="shared" si="410"/>
        <v>0</v>
      </c>
    </row>
    <row r="992" spans="1:12" s="60" customFormat="1">
      <c r="A992" s="25" t="s">
        <v>476</v>
      </c>
      <c r="B992" s="26" t="s">
        <v>581</v>
      </c>
      <c r="C992" s="27" t="s">
        <v>312</v>
      </c>
      <c r="D992" s="27" t="s">
        <v>79</v>
      </c>
      <c r="E992" s="27" t="s">
        <v>8</v>
      </c>
      <c r="F992" s="27" t="s">
        <v>9</v>
      </c>
      <c r="G992" s="28">
        <f t="shared" ref="G992:H993" si="417">G993</f>
        <v>520894240</v>
      </c>
      <c r="H992" s="28">
        <f t="shared" si="417"/>
        <v>542371890</v>
      </c>
      <c r="I992" s="151">
        <v>520894240</v>
      </c>
      <c r="J992" s="152">
        <v>542371890</v>
      </c>
      <c r="K992" s="146">
        <f t="shared" si="410"/>
        <v>0</v>
      </c>
      <c r="L992" s="146">
        <f t="shared" si="410"/>
        <v>0</v>
      </c>
    </row>
    <row r="993" spans="1:12" s="60" customFormat="1" ht="25.5">
      <c r="A993" s="42" t="s">
        <v>377</v>
      </c>
      <c r="B993" s="30" t="s">
        <v>581</v>
      </c>
      <c r="C993" s="31" t="s">
        <v>312</v>
      </c>
      <c r="D993" s="31" t="s">
        <v>79</v>
      </c>
      <c r="E993" s="31" t="s">
        <v>378</v>
      </c>
      <c r="F993" s="31" t="s">
        <v>9</v>
      </c>
      <c r="G993" s="32">
        <f t="shared" si="417"/>
        <v>520894240</v>
      </c>
      <c r="H993" s="32">
        <f t="shared" si="417"/>
        <v>542371890</v>
      </c>
      <c r="I993" s="171">
        <v>520894240</v>
      </c>
      <c r="J993" s="172">
        <v>542371890</v>
      </c>
      <c r="K993" s="146">
        <f t="shared" si="410"/>
        <v>0</v>
      </c>
      <c r="L993" s="146">
        <f t="shared" si="410"/>
        <v>0</v>
      </c>
    </row>
    <row r="994" spans="1:12" s="60" customFormat="1" ht="38.25">
      <c r="A994" s="55" t="s">
        <v>582</v>
      </c>
      <c r="B994" s="30" t="s">
        <v>581</v>
      </c>
      <c r="C994" s="31" t="s">
        <v>312</v>
      </c>
      <c r="D994" s="31" t="s">
        <v>79</v>
      </c>
      <c r="E994" s="31" t="s">
        <v>583</v>
      </c>
      <c r="F994" s="31" t="s">
        <v>9</v>
      </c>
      <c r="G994" s="32">
        <f t="shared" ref="G994:H994" si="418">G995+G1020</f>
        <v>520894240</v>
      </c>
      <c r="H994" s="32">
        <f t="shared" si="418"/>
        <v>542371890</v>
      </c>
      <c r="I994" s="171">
        <v>520894240</v>
      </c>
      <c r="J994" s="172">
        <v>542371890</v>
      </c>
      <c r="K994" s="146">
        <f t="shared" si="410"/>
        <v>0</v>
      </c>
      <c r="L994" s="146">
        <f t="shared" si="410"/>
        <v>0</v>
      </c>
    </row>
    <row r="995" spans="1:12" s="6" customFormat="1" ht="25.5">
      <c r="A995" s="56" t="s">
        <v>611</v>
      </c>
      <c r="B995" s="30" t="s">
        <v>581</v>
      </c>
      <c r="C995" s="31" t="s">
        <v>312</v>
      </c>
      <c r="D995" s="31" t="s">
        <v>79</v>
      </c>
      <c r="E995" s="31" t="s">
        <v>612</v>
      </c>
      <c r="F995" s="31" t="s">
        <v>9</v>
      </c>
      <c r="G995" s="32">
        <f t="shared" ref="G995:H995" si="419">G1004+G996+G1001+G1012+G1017+G1007</f>
        <v>395711260</v>
      </c>
      <c r="H995" s="32">
        <f t="shared" si="419"/>
        <v>412394570</v>
      </c>
      <c r="I995" s="169">
        <v>395711260</v>
      </c>
      <c r="J995" s="170">
        <v>412394570</v>
      </c>
      <c r="K995" s="146">
        <f t="shared" si="410"/>
        <v>0</v>
      </c>
      <c r="L995" s="146">
        <f t="shared" si="410"/>
        <v>0</v>
      </c>
    </row>
    <row r="996" spans="1:12" s="6" customFormat="1" ht="63.75">
      <c r="A996" s="57" t="s">
        <v>657</v>
      </c>
      <c r="B996" s="30" t="s">
        <v>581</v>
      </c>
      <c r="C996" s="31" t="s">
        <v>312</v>
      </c>
      <c r="D996" s="31" t="s">
        <v>79</v>
      </c>
      <c r="E996" s="31" t="s">
        <v>658</v>
      </c>
      <c r="F996" s="31" t="s">
        <v>9</v>
      </c>
      <c r="G996" s="32">
        <f t="shared" ref="G996:H996" si="420">G999+G997</f>
        <v>193079080</v>
      </c>
      <c r="H996" s="32">
        <f t="shared" si="420"/>
        <v>201076680</v>
      </c>
      <c r="I996" s="169">
        <v>193079080</v>
      </c>
      <c r="J996" s="170">
        <v>201076680</v>
      </c>
      <c r="K996" s="146">
        <f t="shared" si="410"/>
        <v>0</v>
      </c>
      <c r="L996" s="146">
        <f t="shared" si="410"/>
        <v>0</v>
      </c>
    </row>
    <row r="997" spans="1:12" s="6" customFormat="1" ht="25.5">
      <c r="A997" s="29" t="s">
        <v>28</v>
      </c>
      <c r="B997" s="30" t="s">
        <v>581</v>
      </c>
      <c r="C997" s="31" t="s">
        <v>312</v>
      </c>
      <c r="D997" s="31" t="s">
        <v>79</v>
      </c>
      <c r="E997" s="31" t="s">
        <v>658</v>
      </c>
      <c r="F997" s="31" t="s">
        <v>29</v>
      </c>
      <c r="G997" s="32">
        <f t="shared" ref="G997:H997" si="421">G998</f>
        <v>2399080</v>
      </c>
      <c r="H997" s="32">
        <f t="shared" si="421"/>
        <v>2516680</v>
      </c>
      <c r="I997" s="169">
        <v>2399080</v>
      </c>
      <c r="J997" s="170">
        <v>2516680</v>
      </c>
      <c r="K997" s="146">
        <f t="shared" si="410"/>
        <v>0</v>
      </c>
      <c r="L997" s="146">
        <f t="shared" si="410"/>
        <v>0</v>
      </c>
    </row>
    <row r="998" spans="1:12" s="6" customFormat="1">
      <c r="A998" s="33" t="s">
        <v>30</v>
      </c>
      <c r="B998" s="30" t="s">
        <v>581</v>
      </c>
      <c r="C998" s="31" t="s">
        <v>312</v>
      </c>
      <c r="D998" s="31" t="s">
        <v>79</v>
      </c>
      <c r="E998" s="31" t="s">
        <v>658</v>
      </c>
      <c r="F998" s="31" t="s">
        <v>31</v>
      </c>
      <c r="G998" s="32">
        <v>2399080</v>
      </c>
      <c r="H998" s="32">
        <v>2516680</v>
      </c>
      <c r="I998" s="169">
        <v>2399080</v>
      </c>
      <c r="J998" s="170">
        <v>2516680</v>
      </c>
      <c r="K998" s="146">
        <f t="shared" si="410"/>
        <v>0</v>
      </c>
      <c r="L998" s="146">
        <f t="shared" si="410"/>
        <v>0</v>
      </c>
    </row>
    <row r="999" spans="1:12" s="6" customFormat="1">
      <c r="A999" s="29" t="s">
        <v>479</v>
      </c>
      <c r="B999" s="30" t="s">
        <v>581</v>
      </c>
      <c r="C999" s="31" t="s">
        <v>312</v>
      </c>
      <c r="D999" s="31" t="s">
        <v>79</v>
      </c>
      <c r="E999" s="31" t="s">
        <v>658</v>
      </c>
      <c r="F999" s="31" t="s">
        <v>480</v>
      </c>
      <c r="G999" s="32">
        <f t="shared" ref="G999:H999" si="422">G1000</f>
        <v>190680000</v>
      </c>
      <c r="H999" s="32">
        <f t="shared" si="422"/>
        <v>198560000</v>
      </c>
      <c r="I999" s="169">
        <v>190680000</v>
      </c>
      <c r="J999" s="170">
        <v>198560000</v>
      </c>
      <c r="K999" s="146">
        <f t="shared" si="410"/>
        <v>0</v>
      </c>
      <c r="L999" s="146">
        <f t="shared" si="410"/>
        <v>0</v>
      </c>
    </row>
    <row r="1000" spans="1:12" s="6" customFormat="1" ht="25.5">
      <c r="A1000" s="33" t="s">
        <v>481</v>
      </c>
      <c r="B1000" s="30" t="s">
        <v>581</v>
      </c>
      <c r="C1000" s="31" t="s">
        <v>312</v>
      </c>
      <c r="D1000" s="31" t="s">
        <v>79</v>
      </c>
      <c r="E1000" s="31" t="s">
        <v>658</v>
      </c>
      <c r="F1000" s="31" t="s">
        <v>482</v>
      </c>
      <c r="G1000" s="32">
        <v>190680000</v>
      </c>
      <c r="H1000" s="32">
        <v>198560000</v>
      </c>
      <c r="I1000" s="169">
        <v>190680000</v>
      </c>
      <c r="J1000" s="170">
        <v>198560000</v>
      </c>
      <c r="K1000" s="146">
        <f t="shared" si="410"/>
        <v>0</v>
      </c>
      <c r="L1000" s="146">
        <f t="shared" si="410"/>
        <v>0</v>
      </c>
    </row>
    <row r="1001" spans="1:12" s="6" customFormat="1" ht="38.25">
      <c r="A1001" s="57" t="s">
        <v>659</v>
      </c>
      <c r="B1001" s="30" t="s">
        <v>581</v>
      </c>
      <c r="C1001" s="31" t="s">
        <v>312</v>
      </c>
      <c r="D1001" s="31" t="s">
        <v>79</v>
      </c>
      <c r="E1001" s="31" t="s">
        <v>660</v>
      </c>
      <c r="F1001" s="31" t="s">
        <v>9</v>
      </c>
      <c r="G1001" s="32">
        <f t="shared" ref="G1001:H1002" si="423">G1002</f>
        <v>915350</v>
      </c>
      <c r="H1001" s="32">
        <f t="shared" si="423"/>
        <v>695180</v>
      </c>
      <c r="I1001" s="169">
        <v>915350</v>
      </c>
      <c r="J1001" s="170">
        <v>695180</v>
      </c>
      <c r="K1001" s="146">
        <f t="shared" si="410"/>
        <v>0</v>
      </c>
      <c r="L1001" s="146">
        <f t="shared" si="410"/>
        <v>0</v>
      </c>
    </row>
    <row r="1002" spans="1:12" s="6" customFormat="1">
      <c r="A1002" s="29" t="s">
        <v>479</v>
      </c>
      <c r="B1002" s="30" t="s">
        <v>581</v>
      </c>
      <c r="C1002" s="31" t="s">
        <v>312</v>
      </c>
      <c r="D1002" s="31" t="s">
        <v>79</v>
      </c>
      <c r="E1002" s="31" t="s">
        <v>660</v>
      </c>
      <c r="F1002" s="31" t="s">
        <v>480</v>
      </c>
      <c r="G1002" s="32">
        <f t="shared" si="423"/>
        <v>915350</v>
      </c>
      <c r="H1002" s="32">
        <f t="shared" si="423"/>
        <v>695180</v>
      </c>
      <c r="I1002" s="169">
        <v>915350</v>
      </c>
      <c r="J1002" s="170">
        <v>695180</v>
      </c>
      <c r="K1002" s="146">
        <f t="shared" si="410"/>
        <v>0</v>
      </c>
      <c r="L1002" s="146">
        <f t="shared" si="410"/>
        <v>0</v>
      </c>
    </row>
    <row r="1003" spans="1:12" s="6" customFormat="1" ht="25.5">
      <c r="A1003" s="33" t="s">
        <v>481</v>
      </c>
      <c r="B1003" s="30" t="s">
        <v>581</v>
      </c>
      <c r="C1003" s="31" t="s">
        <v>312</v>
      </c>
      <c r="D1003" s="31" t="s">
        <v>79</v>
      </c>
      <c r="E1003" s="31" t="s">
        <v>660</v>
      </c>
      <c r="F1003" s="31" t="s">
        <v>482</v>
      </c>
      <c r="G1003" s="32">
        <v>915350</v>
      </c>
      <c r="H1003" s="32">
        <v>695180</v>
      </c>
      <c r="I1003" s="169">
        <v>915350</v>
      </c>
      <c r="J1003" s="170">
        <v>695180</v>
      </c>
      <c r="K1003" s="146">
        <f t="shared" si="410"/>
        <v>0</v>
      </c>
      <c r="L1003" s="146">
        <f t="shared" si="410"/>
        <v>0</v>
      </c>
    </row>
    <row r="1004" spans="1:12" s="6" customFormat="1">
      <c r="A1004" s="57" t="s">
        <v>661</v>
      </c>
      <c r="B1004" s="30" t="s">
        <v>581</v>
      </c>
      <c r="C1004" s="31" t="s">
        <v>312</v>
      </c>
      <c r="D1004" s="31" t="s">
        <v>79</v>
      </c>
      <c r="E1004" s="31" t="s">
        <v>662</v>
      </c>
      <c r="F1004" s="31" t="s">
        <v>9</v>
      </c>
      <c r="G1004" s="32">
        <f t="shared" ref="G1004:H1005" si="424">G1005</f>
        <v>127043460</v>
      </c>
      <c r="H1004" s="32">
        <f t="shared" si="424"/>
        <v>127043460</v>
      </c>
      <c r="I1004" s="169">
        <v>127043460</v>
      </c>
      <c r="J1004" s="170">
        <v>127043460</v>
      </c>
      <c r="K1004" s="146">
        <f t="shared" si="410"/>
        <v>0</v>
      </c>
      <c r="L1004" s="146">
        <f t="shared" si="410"/>
        <v>0</v>
      </c>
    </row>
    <row r="1005" spans="1:12" s="6" customFormat="1">
      <c r="A1005" s="29" t="s">
        <v>479</v>
      </c>
      <c r="B1005" s="30" t="s">
        <v>581</v>
      </c>
      <c r="C1005" s="31" t="s">
        <v>312</v>
      </c>
      <c r="D1005" s="31" t="s">
        <v>79</v>
      </c>
      <c r="E1005" s="31" t="s">
        <v>662</v>
      </c>
      <c r="F1005" s="31" t="s">
        <v>480</v>
      </c>
      <c r="G1005" s="32">
        <f t="shared" si="424"/>
        <v>127043460</v>
      </c>
      <c r="H1005" s="32">
        <f t="shared" si="424"/>
        <v>127043460</v>
      </c>
      <c r="I1005" s="169">
        <v>127043460</v>
      </c>
      <c r="J1005" s="170">
        <v>127043460</v>
      </c>
      <c r="K1005" s="146">
        <f t="shared" si="410"/>
        <v>0</v>
      </c>
      <c r="L1005" s="146">
        <f t="shared" si="410"/>
        <v>0</v>
      </c>
    </row>
    <row r="1006" spans="1:12" s="6" customFormat="1" ht="25.5">
      <c r="A1006" s="33" t="s">
        <v>481</v>
      </c>
      <c r="B1006" s="30" t="s">
        <v>581</v>
      </c>
      <c r="C1006" s="31" t="s">
        <v>312</v>
      </c>
      <c r="D1006" s="31" t="s">
        <v>79</v>
      </c>
      <c r="E1006" s="31" t="s">
        <v>662</v>
      </c>
      <c r="F1006" s="31" t="s">
        <v>482</v>
      </c>
      <c r="G1006" s="32">
        <v>127043460</v>
      </c>
      <c r="H1006" s="32">
        <v>127043460</v>
      </c>
      <c r="I1006" s="169">
        <v>127043460</v>
      </c>
      <c r="J1006" s="170">
        <v>127043460</v>
      </c>
      <c r="K1006" s="146">
        <f t="shared" si="410"/>
        <v>0</v>
      </c>
      <c r="L1006" s="146">
        <f t="shared" si="410"/>
        <v>0</v>
      </c>
    </row>
    <row r="1007" spans="1:12" s="6" customFormat="1" ht="25.5">
      <c r="A1007" s="57" t="s">
        <v>663</v>
      </c>
      <c r="B1007" s="30" t="s">
        <v>581</v>
      </c>
      <c r="C1007" s="31" t="s">
        <v>312</v>
      </c>
      <c r="D1007" s="31" t="s">
        <v>79</v>
      </c>
      <c r="E1007" s="31" t="s">
        <v>664</v>
      </c>
      <c r="F1007" s="31" t="s">
        <v>9</v>
      </c>
      <c r="G1007" s="32">
        <f t="shared" ref="G1007:H1007" si="425">G1008+G1010</f>
        <v>57275590</v>
      </c>
      <c r="H1007" s="32">
        <f t="shared" si="425"/>
        <v>64720470</v>
      </c>
      <c r="I1007" s="169">
        <v>57275590</v>
      </c>
      <c r="J1007" s="170">
        <v>64720470</v>
      </c>
      <c r="K1007" s="146">
        <f t="shared" si="410"/>
        <v>0</v>
      </c>
      <c r="L1007" s="146">
        <f t="shared" si="410"/>
        <v>0</v>
      </c>
    </row>
    <row r="1008" spans="1:12" s="6" customFormat="1" ht="25.5">
      <c r="A1008" s="29" t="s">
        <v>28</v>
      </c>
      <c r="B1008" s="30" t="s">
        <v>581</v>
      </c>
      <c r="C1008" s="31" t="s">
        <v>312</v>
      </c>
      <c r="D1008" s="31" t="s">
        <v>79</v>
      </c>
      <c r="E1008" s="31" t="s">
        <v>664</v>
      </c>
      <c r="F1008" s="31" t="s">
        <v>29</v>
      </c>
      <c r="G1008" s="32">
        <f t="shared" ref="G1008:H1008" si="426">G1009</f>
        <v>705590</v>
      </c>
      <c r="H1008" s="32">
        <f t="shared" si="426"/>
        <v>805470</v>
      </c>
      <c r="I1008" s="169">
        <v>705590</v>
      </c>
      <c r="J1008" s="170">
        <v>805470</v>
      </c>
      <c r="K1008" s="146">
        <f t="shared" si="410"/>
        <v>0</v>
      </c>
      <c r="L1008" s="146">
        <f t="shared" si="410"/>
        <v>0</v>
      </c>
    </row>
    <row r="1009" spans="1:12" s="6" customFormat="1">
      <c r="A1009" s="33" t="s">
        <v>30</v>
      </c>
      <c r="B1009" s="30" t="s">
        <v>581</v>
      </c>
      <c r="C1009" s="31" t="s">
        <v>312</v>
      </c>
      <c r="D1009" s="31" t="s">
        <v>79</v>
      </c>
      <c r="E1009" s="31" t="s">
        <v>664</v>
      </c>
      <c r="F1009" s="31" t="s">
        <v>31</v>
      </c>
      <c r="G1009" s="32">
        <v>705590</v>
      </c>
      <c r="H1009" s="32">
        <v>805470</v>
      </c>
      <c r="I1009" s="169">
        <v>705590</v>
      </c>
      <c r="J1009" s="170">
        <v>805470</v>
      </c>
      <c r="K1009" s="146">
        <f t="shared" si="410"/>
        <v>0</v>
      </c>
      <c r="L1009" s="146">
        <f t="shared" si="410"/>
        <v>0</v>
      </c>
    </row>
    <row r="1010" spans="1:12" s="6" customFormat="1">
      <c r="A1010" s="29" t="s">
        <v>479</v>
      </c>
      <c r="B1010" s="30" t="s">
        <v>581</v>
      </c>
      <c r="C1010" s="31" t="s">
        <v>312</v>
      </c>
      <c r="D1010" s="31" t="s">
        <v>79</v>
      </c>
      <c r="E1010" s="31" t="s">
        <v>664</v>
      </c>
      <c r="F1010" s="31" t="s">
        <v>480</v>
      </c>
      <c r="G1010" s="32">
        <f t="shared" ref="G1010:H1010" si="427">G1011</f>
        <v>56570000</v>
      </c>
      <c r="H1010" s="32">
        <f t="shared" si="427"/>
        <v>63915000</v>
      </c>
      <c r="I1010" s="169">
        <v>56570000</v>
      </c>
      <c r="J1010" s="170">
        <v>63915000</v>
      </c>
      <c r="K1010" s="146">
        <f t="shared" si="410"/>
        <v>0</v>
      </c>
      <c r="L1010" s="146">
        <f t="shared" si="410"/>
        <v>0</v>
      </c>
    </row>
    <row r="1011" spans="1:12" s="6" customFormat="1" ht="25.5">
      <c r="A1011" s="33" t="s">
        <v>481</v>
      </c>
      <c r="B1011" s="30" t="s">
        <v>581</v>
      </c>
      <c r="C1011" s="31" t="s">
        <v>312</v>
      </c>
      <c r="D1011" s="31" t="s">
        <v>79</v>
      </c>
      <c r="E1011" s="31" t="s">
        <v>664</v>
      </c>
      <c r="F1011" s="31" t="s">
        <v>482</v>
      </c>
      <c r="G1011" s="32">
        <v>56570000</v>
      </c>
      <c r="H1011" s="32">
        <v>63915000</v>
      </c>
      <c r="I1011" s="169">
        <v>56570000</v>
      </c>
      <c r="J1011" s="170">
        <v>63915000</v>
      </c>
      <c r="K1011" s="146">
        <f t="shared" si="410"/>
        <v>0</v>
      </c>
      <c r="L1011" s="146">
        <f t="shared" si="410"/>
        <v>0</v>
      </c>
    </row>
    <row r="1012" spans="1:12" s="6" customFormat="1" ht="63.75">
      <c r="A1012" s="57" t="s">
        <v>665</v>
      </c>
      <c r="B1012" s="30" t="s">
        <v>581</v>
      </c>
      <c r="C1012" s="31" t="s">
        <v>312</v>
      </c>
      <c r="D1012" s="31" t="s">
        <v>79</v>
      </c>
      <c r="E1012" s="31" t="s">
        <v>666</v>
      </c>
      <c r="F1012" s="31" t="s">
        <v>9</v>
      </c>
      <c r="G1012" s="32">
        <f t="shared" ref="G1012:H1012" si="428">G1015+G1013</f>
        <v>4047780</v>
      </c>
      <c r="H1012" s="32">
        <f t="shared" si="428"/>
        <v>4047780</v>
      </c>
      <c r="I1012" s="169">
        <v>4047780</v>
      </c>
      <c r="J1012" s="170">
        <v>4047780</v>
      </c>
      <c r="K1012" s="146">
        <f t="shared" si="410"/>
        <v>0</v>
      </c>
      <c r="L1012" s="146">
        <f t="shared" si="410"/>
        <v>0</v>
      </c>
    </row>
    <row r="1013" spans="1:12" s="6" customFormat="1" ht="25.5">
      <c r="A1013" s="29" t="s">
        <v>28</v>
      </c>
      <c r="B1013" s="30" t="s">
        <v>581</v>
      </c>
      <c r="C1013" s="31" t="s">
        <v>312</v>
      </c>
      <c r="D1013" s="31" t="s">
        <v>79</v>
      </c>
      <c r="E1013" s="31" t="s">
        <v>666</v>
      </c>
      <c r="F1013" s="31" t="s">
        <v>29</v>
      </c>
      <c r="G1013" s="32">
        <f t="shared" ref="G1013:H1013" si="429">G1014</f>
        <v>53780</v>
      </c>
      <c r="H1013" s="32">
        <f t="shared" si="429"/>
        <v>53780</v>
      </c>
      <c r="I1013" s="169">
        <v>53780</v>
      </c>
      <c r="J1013" s="170">
        <v>53780</v>
      </c>
      <c r="K1013" s="146">
        <f t="shared" si="410"/>
        <v>0</v>
      </c>
      <c r="L1013" s="146">
        <f t="shared" si="410"/>
        <v>0</v>
      </c>
    </row>
    <row r="1014" spans="1:12" s="6" customFormat="1">
      <c r="A1014" s="33" t="s">
        <v>30</v>
      </c>
      <c r="B1014" s="30" t="s">
        <v>581</v>
      </c>
      <c r="C1014" s="31" t="s">
        <v>312</v>
      </c>
      <c r="D1014" s="31" t="s">
        <v>79</v>
      </c>
      <c r="E1014" s="31" t="s">
        <v>666</v>
      </c>
      <c r="F1014" s="31" t="s">
        <v>31</v>
      </c>
      <c r="G1014" s="32">
        <v>53780</v>
      </c>
      <c r="H1014" s="32">
        <v>53780</v>
      </c>
      <c r="I1014" s="169">
        <v>53780</v>
      </c>
      <c r="J1014" s="170">
        <v>53780</v>
      </c>
      <c r="K1014" s="146">
        <f t="shared" si="410"/>
        <v>0</v>
      </c>
      <c r="L1014" s="146">
        <f t="shared" si="410"/>
        <v>0</v>
      </c>
    </row>
    <row r="1015" spans="1:12" s="6" customFormat="1">
      <c r="A1015" s="29" t="s">
        <v>479</v>
      </c>
      <c r="B1015" s="30" t="s">
        <v>581</v>
      </c>
      <c r="C1015" s="31" t="s">
        <v>312</v>
      </c>
      <c r="D1015" s="31" t="s">
        <v>79</v>
      </c>
      <c r="E1015" s="31" t="s">
        <v>666</v>
      </c>
      <c r="F1015" s="31" t="s">
        <v>480</v>
      </c>
      <c r="G1015" s="32">
        <f t="shared" ref="G1015:H1015" si="430">G1016</f>
        <v>3994000</v>
      </c>
      <c r="H1015" s="32">
        <f t="shared" si="430"/>
        <v>3994000</v>
      </c>
      <c r="I1015" s="169">
        <v>3994000</v>
      </c>
      <c r="J1015" s="170">
        <v>3994000</v>
      </c>
      <c r="K1015" s="146">
        <f t="shared" si="410"/>
        <v>0</v>
      </c>
      <c r="L1015" s="146">
        <f t="shared" si="410"/>
        <v>0</v>
      </c>
    </row>
    <row r="1016" spans="1:12" s="6" customFormat="1" ht="25.5">
      <c r="A1016" s="33" t="s">
        <v>481</v>
      </c>
      <c r="B1016" s="30" t="s">
        <v>581</v>
      </c>
      <c r="C1016" s="31" t="s">
        <v>312</v>
      </c>
      <c r="D1016" s="31" t="s">
        <v>79</v>
      </c>
      <c r="E1016" s="31" t="s">
        <v>666</v>
      </c>
      <c r="F1016" s="31" t="s">
        <v>482</v>
      </c>
      <c r="G1016" s="32">
        <v>3994000</v>
      </c>
      <c r="H1016" s="32">
        <v>3994000</v>
      </c>
      <c r="I1016" s="169">
        <v>3994000</v>
      </c>
      <c r="J1016" s="170">
        <v>3994000</v>
      </c>
      <c r="K1016" s="146">
        <f t="shared" si="410"/>
        <v>0</v>
      </c>
      <c r="L1016" s="146">
        <f t="shared" si="410"/>
        <v>0</v>
      </c>
    </row>
    <row r="1017" spans="1:12" s="6" customFormat="1" ht="38.25">
      <c r="A1017" s="57" t="s">
        <v>667</v>
      </c>
      <c r="B1017" s="30" t="s">
        <v>581</v>
      </c>
      <c r="C1017" s="31" t="s">
        <v>312</v>
      </c>
      <c r="D1017" s="31" t="s">
        <v>79</v>
      </c>
      <c r="E1017" s="31" t="s">
        <v>668</v>
      </c>
      <c r="F1017" s="31" t="s">
        <v>9</v>
      </c>
      <c r="G1017" s="32">
        <f t="shared" ref="G1017:H1018" si="431">G1018</f>
        <v>13350000</v>
      </c>
      <c r="H1017" s="32">
        <f t="shared" si="431"/>
        <v>14811000</v>
      </c>
      <c r="I1017" s="169">
        <v>13350000</v>
      </c>
      <c r="J1017" s="170">
        <v>14811000</v>
      </c>
      <c r="K1017" s="146">
        <f t="shared" si="410"/>
        <v>0</v>
      </c>
      <c r="L1017" s="146">
        <f t="shared" si="410"/>
        <v>0</v>
      </c>
    </row>
    <row r="1018" spans="1:12" s="6" customFormat="1" ht="25.5">
      <c r="A1018" s="33" t="s">
        <v>324</v>
      </c>
      <c r="B1018" s="30" t="s">
        <v>581</v>
      </c>
      <c r="C1018" s="31" t="s">
        <v>312</v>
      </c>
      <c r="D1018" s="31" t="s">
        <v>79</v>
      </c>
      <c r="E1018" s="31" t="s">
        <v>668</v>
      </c>
      <c r="F1018" s="31" t="s">
        <v>325</v>
      </c>
      <c r="G1018" s="32">
        <f t="shared" si="431"/>
        <v>13350000</v>
      </c>
      <c r="H1018" s="32">
        <f t="shared" si="431"/>
        <v>14811000</v>
      </c>
      <c r="I1018" s="169">
        <v>13350000</v>
      </c>
      <c r="J1018" s="170">
        <v>14811000</v>
      </c>
      <c r="K1018" s="146">
        <f t="shared" si="410"/>
        <v>0</v>
      </c>
      <c r="L1018" s="146">
        <f t="shared" si="410"/>
        <v>0</v>
      </c>
    </row>
    <row r="1019" spans="1:12" s="6" customFormat="1" ht="25.5">
      <c r="A1019" s="33" t="s">
        <v>485</v>
      </c>
      <c r="B1019" s="30" t="s">
        <v>581</v>
      </c>
      <c r="C1019" s="31" t="s">
        <v>312</v>
      </c>
      <c r="D1019" s="31" t="s">
        <v>79</v>
      </c>
      <c r="E1019" s="31" t="s">
        <v>668</v>
      </c>
      <c r="F1019" s="31" t="s">
        <v>486</v>
      </c>
      <c r="G1019" s="32">
        <v>13350000</v>
      </c>
      <c r="H1019" s="32">
        <v>14811000</v>
      </c>
      <c r="I1019" s="169">
        <v>13350000</v>
      </c>
      <c r="J1019" s="170">
        <v>14811000</v>
      </c>
      <c r="K1019" s="146">
        <f t="shared" si="410"/>
        <v>0</v>
      </c>
      <c r="L1019" s="146">
        <f t="shared" si="410"/>
        <v>0</v>
      </c>
    </row>
    <row r="1020" spans="1:12" s="6" customFormat="1" ht="25.5">
      <c r="A1020" s="29" t="s">
        <v>669</v>
      </c>
      <c r="B1020" s="30" t="s">
        <v>581</v>
      </c>
      <c r="C1020" s="31" t="s">
        <v>312</v>
      </c>
      <c r="D1020" s="31" t="s">
        <v>79</v>
      </c>
      <c r="E1020" s="31" t="s">
        <v>670</v>
      </c>
      <c r="F1020" s="31" t="s">
        <v>9</v>
      </c>
      <c r="G1020" s="32">
        <f t="shared" ref="G1020:H1022" si="432">G1021</f>
        <v>125182980</v>
      </c>
      <c r="H1020" s="32">
        <f t="shared" si="432"/>
        <v>129977320</v>
      </c>
      <c r="I1020" s="169">
        <v>125182980</v>
      </c>
      <c r="J1020" s="170">
        <v>129977320</v>
      </c>
      <c r="K1020" s="146">
        <f t="shared" si="410"/>
        <v>0</v>
      </c>
      <c r="L1020" s="146">
        <f t="shared" si="410"/>
        <v>0</v>
      </c>
    </row>
    <row r="1021" spans="1:12" s="6" customFormat="1" ht="51">
      <c r="A1021" s="57" t="s">
        <v>671</v>
      </c>
      <c r="B1021" s="30" t="s">
        <v>581</v>
      </c>
      <c r="C1021" s="31" t="s">
        <v>312</v>
      </c>
      <c r="D1021" s="31" t="s">
        <v>79</v>
      </c>
      <c r="E1021" s="31" t="s">
        <v>672</v>
      </c>
      <c r="F1021" s="31" t="s">
        <v>9</v>
      </c>
      <c r="G1021" s="32">
        <f t="shared" si="432"/>
        <v>125182980</v>
      </c>
      <c r="H1021" s="32">
        <f t="shared" si="432"/>
        <v>129977320</v>
      </c>
      <c r="I1021" s="169">
        <v>125182980</v>
      </c>
      <c r="J1021" s="170">
        <v>129977320</v>
      </c>
      <c r="K1021" s="146">
        <f t="shared" si="410"/>
        <v>0</v>
      </c>
      <c r="L1021" s="146">
        <f t="shared" si="410"/>
        <v>0</v>
      </c>
    </row>
    <row r="1022" spans="1:12" s="6" customFormat="1">
      <c r="A1022" s="29" t="s">
        <v>479</v>
      </c>
      <c r="B1022" s="30" t="s">
        <v>581</v>
      </c>
      <c r="C1022" s="31" t="s">
        <v>312</v>
      </c>
      <c r="D1022" s="31" t="s">
        <v>79</v>
      </c>
      <c r="E1022" s="31" t="s">
        <v>672</v>
      </c>
      <c r="F1022" s="31" t="s">
        <v>480</v>
      </c>
      <c r="G1022" s="32">
        <f t="shared" si="432"/>
        <v>125182980</v>
      </c>
      <c r="H1022" s="32">
        <f t="shared" si="432"/>
        <v>129977320</v>
      </c>
      <c r="I1022" s="169">
        <v>125182980</v>
      </c>
      <c r="J1022" s="170">
        <v>129977320</v>
      </c>
      <c r="K1022" s="146">
        <f t="shared" si="410"/>
        <v>0</v>
      </c>
      <c r="L1022" s="146">
        <f t="shared" si="410"/>
        <v>0</v>
      </c>
    </row>
    <row r="1023" spans="1:12" s="6" customFormat="1" ht="25.5">
      <c r="A1023" s="33" t="s">
        <v>481</v>
      </c>
      <c r="B1023" s="30" t="s">
        <v>581</v>
      </c>
      <c r="C1023" s="31" t="s">
        <v>312</v>
      </c>
      <c r="D1023" s="31" t="s">
        <v>79</v>
      </c>
      <c r="E1023" s="31" t="s">
        <v>672</v>
      </c>
      <c r="F1023" s="31" t="s">
        <v>482</v>
      </c>
      <c r="G1023" s="32">
        <v>125182980</v>
      </c>
      <c r="H1023" s="32">
        <v>129977320</v>
      </c>
      <c r="I1023" s="169">
        <v>125182980</v>
      </c>
      <c r="J1023" s="170">
        <v>129977320</v>
      </c>
      <c r="K1023" s="146">
        <f t="shared" si="410"/>
        <v>0</v>
      </c>
      <c r="L1023" s="146">
        <f t="shared" si="410"/>
        <v>0</v>
      </c>
    </row>
    <row r="1024" spans="1:12" s="60" customFormat="1">
      <c r="A1024" s="25" t="s">
        <v>673</v>
      </c>
      <c r="B1024" s="26" t="s">
        <v>581</v>
      </c>
      <c r="C1024" s="27" t="s">
        <v>312</v>
      </c>
      <c r="D1024" s="27" t="s">
        <v>331</v>
      </c>
      <c r="E1024" s="27" t="s">
        <v>8</v>
      </c>
      <c r="F1024" s="27" t="s">
        <v>9</v>
      </c>
      <c r="G1024" s="28">
        <f t="shared" ref="G1024:H1024" si="433">G1025+G1053</f>
        <v>70967338.349999994</v>
      </c>
      <c r="H1024" s="28">
        <f t="shared" si="433"/>
        <v>70991188.349999994</v>
      </c>
      <c r="I1024" s="151">
        <v>70967338.349999994</v>
      </c>
      <c r="J1024" s="152">
        <v>70991188.349999994</v>
      </c>
      <c r="K1024" s="146">
        <f t="shared" si="410"/>
        <v>0</v>
      </c>
      <c r="L1024" s="146">
        <f t="shared" si="410"/>
        <v>0</v>
      </c>
    </row>
    <row r="1025" spans="1:12" s="6" customFormat="1" ht="25.5">
      <c r="A1025" s="42" t="s">
        <v>377</v>
      </c>
      <c r="B1025" s="30" t="s">
        <v>581</v>
      </c>
      <c r="C1025" s="31" t="s">
        <v>312</v>
      </c>
      <c r="D1025" s="31" t="s">
        <v>331</v>
      </c>
      <c r="E1025" s="31" t="s">
        <v>378</v>
      </c>
      <c r="F1025" s="31" t="s">
        <v>9</v>
      </c>
      <c r="G1025" s="32">
        <f t="shared" ref="G1025:H1025" si="434">G1037+G1042+G1026</f>
        <v>6137280</v>
      </c>
      <c r="H1025" s="32">
        <f t="shared" si="434"/>
        <v>6137960</v>
      </c>
      <c r="I1025" s="169">
        <v>6137280</v>
      </c>
      <c r="J1025" s="170">
        <v>6137960</v>
      </c>
      <c r="K1025" s="146">
        <f t="shared" si="410"/>
        <v>0</v>
      </c>
      <c r="L1025" s="146">
        <f t="shared" si="410"/>
        <v>0</v>
      </c>
    </row>
    <row r="1026" spans="1:12" s="59" customFormat="1" ht="38.25">
      <c r="A1026" s="55" t="s">
        <v>582</v>
      </c>
      <c r="B1026" s="30" t="s">
        <v>581</v>
      </c>
      <c r="C1026" s="31" t="s">
        <v>312</v>
      </c>
      <c r="D1026" s="31" t="s">
        <v>331</v>
      </c>
      <c r="E1026" s="31" t="s">
        <v>583</v>
      </c>
      <c r="F1026" s="31" t="s">
        <v>9</v>
      </c>
      <c r="G1026" s="32">
        <f t="shared" ref="G1026:H1026" si="435">G1027+G1032</f>
        <v>3001620</v>
      </c>
      <c r="H1026" s="32">
        <f t="shared" si="435"/>
        <v>3001620</v>
      </c>
      <c r="I1026" s="169">
        <v>3001620</v>
      </c>
      <c r="J1026" s="170">
        <v>3001620</v>
      </c>
      <c r="K1026" s="146">
        <f t="shared" si="410"/>
        <v>0</v>
      </c>
      <c r="L1026" s="146">
        <f t="shared" si="410"/>
        <v>0</v>
      </c>
    </row>
    <row r="1027" spans="1:12" s="59" customFormat="1" ht="25.5">
      <c r="A1027" s="56" t="s">
        <v>584</v>
      </c>
      <c r="B1027" s="30" t="s">
        <v>581</v>
      </c>
      <c r="C1027" s="31" t="s">
        <v>312</v>
      </c>
      <c r="D1027" s="31" t="s">
        <v>331</v>
      </c>
      <c r="E1027" s="31" t="s">
        <v>585</v>
      </c>
      <c r="F1027" s="31" t="s">
        <v>9</v>
      </c>
      <c r="G1027" s="32">
        <f t="shared" ref="G1027:H1028" si="436">G1028</f>
        <v>2546000</v>
      </c>
      <c r="H1027" s="32">
        <f t="shared" si="436"/>
        <v>2546000</v>
      </c>
      <c r="I1027" s="169">
        <v>2546000</v>
      </c>
      <c r="J1027" s="170">
        <v>2546000</v>
      </c>
      <c r="K1027" s="146">
        <f t="shared" si="410"/>
        <v>0</v>
      </c>
      <c r="L1027" s="146">
        <f t="shared" si="410"/>
        <v>0</v>
      </c>
    </row>
    <row r="1028" spans="1:12" s="59" customFormat="1" ht="25.5">
      <c r="A1028" s="42" t="s">
        <v>674</v>
      </c>
      <c r="B1028" s="30" t="s">
        <v>581</v>
      </c>
      <c r="C1028" s="31" t="s">
        <v>312</v>
      </c>
      <c r="D1028" s="31" t="s">
        <v>331</v>
      </c>
      <c r="E1028" s="31" t="s">
        <v>589</v>
      </c>
      <c r="F1028" s="31" t="s">
        <v>9</v>
      </c>
      <c r="G1028" s="32">
        <f t="shared" si="436"/>
        <v>2546000</v>
      </c>
      <c r="H1028" s="32">
        <f t="shared" si="436"/>
        <v>2546000</v>
      </c>
      <c r="I1028" s="169">
        <v>2546000</v>
      </c>
      <c r="J1028" s="170">
        <v>2546000</v>
      </c>
      <c r="K1028" s="146">
        <f t="shared" si="410"/>
        <v>0</v>
      </c>
      <c r="L1028" s="146">
        <f t="shared" si="410"/>
        <v>0</v>
      </c>
    </row>
    <row r="1029" spans="1:12" s="59" customFormat="1" ht="25.5">
      <c r="A1029" s="29" t="s">
        <v>20</v>
      </c>
      <c r="B1029" s="30" t="s">
        <v>581</v>
      </c>
      <c r="C1029" s="31" t="s">
        <v>312</v>
      </c>
      <c r="D1029" s="31" t="s">
        <v>331</v>
      </c>
      <c r="E1029" s="31" t="s">
        <v>589</v>
      </c>
      <c r="F1029" s="31" t="s">
        <v>21</v>
      </c>
      <c r="G1029" s="32">
        <f t="shared" ref="G1029:H1029" si="437">SUM(G1030:G1031)</f>
        <v>2546000</v>
      </c>
      <c r="H1029" s="32">
        <f t="shared" si="437"/>
        <v>2546000</v>
      </c>
      <c r="I1029" s="169">
        <v>2546000</v>
      </c>
      <c r="J1029" s="170">
        <v>2546000</v>
      </c>
      <c r="K1029" s="146">
        <f t="shared" si="410"/>
        <v>0</v>
      </c>
      <c r="L1029" s="146">
        <f t="shared" si="410"/>
        <v>0</v>
      </c>
    </row>
    <row r="1030" spans="1:12" s="59" customFormat="1">
      <c r="A1030" s="33" t="s">
        <v>40</v>
      </c>
      <c r="B1030" s="30" t="s">
        <v>581</v>
      </c>
      <c r="C1030" s="31" t="s">
        <v>312</v>
      </c>
      <c r="D1030" s="31" t="s">
        <v>331</v>
      </c>
      <c r="E1030" s="31" t="s">
        <v>589</v>
      </c>
      <c r="F1030" s="31" t="s">
        <v>41</v>
      </c>
      <c r="G1030" s="32">
        <v>2000000</v>
      </c>
      <c r="H1030" s="32">
        <v>2000000</v>
      </c>
      <c r="I1030" s="169">
        <v>2000000</v>
      </c>
      <c r="J1030" s="170">
        <v>2000000</v>
      </c>
      <c r="K1030" s="146">
        <f t="shared" si="410"/>
        <v>0</v>
      </c>
      <c r="L1030" s="146">
        <f t="shared" si="410"/>
        <v>0</v>
      </c>
    </row>
    <row r="1031" spans="1:12" s="59" customFormat="1" ht="38.25">
      <c r="A1031" s="33" t="s">
        <v>26</v>
      </c>
      <c r="B1031" s="30" t="s">
        <v>581</v>
      </c>
      <c r="C1031" s="31" t="s">
        <v>312</v>
      </c>
      <c r="D1031" s="31" t="s">
        <v>331</v>
      </c>
      <c r="E1031" s="31" t="s">
        <v>589</v>
      </c>
      <c r="F1031" s="31" t="s">
        <v>27</v>
      </c>
      <c r="G1031" s="32">
        <v>546000</v>
      </c>
      <c r="H1031" s="32">
        <v>546000</v>
      </c>
      <c r="I1031" s="169">
        <v>546000</v>
      </c>
      <c r="J1031" s="170">
        <v>546000</v>
      </c>
      <c r="K1031" s="146">
        <f t="shared" si="410"/>
        <v>0</v>
      </c>
      <c r="L1031" s="146">
        <f t="shared" si="410"/>
        <v>0</v>
      </c>
    </row>
    <row r="1032" spans="1:12" s="59" customFormat="1" ht="25.5">
      <c r="A1032" s="56" t="s">
        <v>611</v>
      </c>
      <c r="B1032" s="30" t="s">
        <v>581</v>
      </c>
      <c r="C1032" s="31" t="s">
        <v>312</v>
      </c>
      <c r="D1032" s="31" t="s">
        <v>331</v>
      </c>
      <c r="E1032" s="31" t="s">
        <v>612</v>
      </c>
      <c r="F1032" s="31" t="s">
        <v>9</v>
      </c>
      <c r="G1032" s="32">
        <f t="shared" ref="G1032:H1033" si="438">G1033</f>
        <v>455620</v>
      </c>
      <c r="H1032" s="32">
        <f t="shared" si="438"/>
        <v>455620</v>
      </c>
      <c r="I1032" s="169">
        <v>455620</v>
      </c>
      <c r="J1032" s="170">
        <v>455620</v>
      </c>
      <c r="K1032" s="146">
        <f t="shared" si="410"/>
        <v>0</v>
      </c>
      <c r="L1032" s="146">
        <f t="shared" si="410"/>
        <v>0</v>
      </c>
    </row>
    <row r="1033" spans="1:12" s="59" customFormat="1" ht="63.75">
      <c r="A1033" s="57" t="s">
        <v>657</v>
      </c>
      <c r="B1033" s="30" t="s">
        <v>581</v>
      </c>
      <c r="C1033" s="31" t="s">
        <v>312</v>
      </c>
      <c r="D1033" s="31" t="s">
        <v>331</v>
      </c>
      <c r="E1033" s="31" t="s">
        <v>658</v>
      </c>
      <c r="F1033" s="31" t="s">
        <v>9</v>
      </c>
      <c r="G1033" s="32">
        <f t="shared" si="438"/>
        <v>455620</v>
      </c>
      <c r="H1033" s="32">
        <f t="shared" si="438"/>
        <v>455620</v>
      </c>
      <c r="I1033" s="169">
        <v>455620</v>
      </c>
      <c r="J1033" s="170">
        <v>455620</v>
      </c>
      <c r="K1033" s="146">
        <f t="shared" si="410"/>
        <v>0</v>
      </c>
      <c r="L1033" s="146">
        <f t="shared" si="410"/>
        <v>0</v>
      </c>
    </row>
    <row r="1034" spans="1:12" s="59" customFormat="1" ht="25.5">
      <c r="A1034" s="29" t="s">
        <v>20</v>
      </c>
      <c r="B1034" s="30" t="s">
        <v>581</v>
      </c>
      <c r="C1034" s="31" t="s">
        <v>312</v>
      </c>
      <c r="D1034" s="31" t="s">
        <v>331</v>
      </c>
      <c r="E1034" s="31" t="s">
        <v>658</v>
      </c>
      <c r="F1034" s="31" t="s">
        <v>21</v>
      </c>
      <c r="G1034" s="32">
        <f t="shared" ref="G1034:H1034" si="439">SUM(G1035:G1036)</f>
        <v>455620</v>
      </c>
      <c r="H1034" s="32">
        <f t="shared" si="439"/>
        <v>455620</v>
      </c>
      <c r="I1034" s="169">
        <v>455620</v>
      </c>
      <c r="J1034" s="170">
        <v>455620</v>
      </c>
      <c r="K1034" s="146">
        <f t="shared" si="410"/>
        <v>0</v>
      </c>
      <c r="L1034" s="146">
        <f t="shared" si="410"/>
        <v>0</v>
      </c>
    </row>
    <row r="1035" spans="1:12" s="59" customFormat="1">
      <c r="A1035" s="33" t="s">
        <v>40</v>
      </c>
      <c r="B1035" s="30" t="s">
        <v>581</v>
      </c>
      <c r="C1035" s="31" t="s">
        <v>312</v>
      </c>
      <c r="D1035" s="31" t="s">
        <v>331</v>
      </c>
      <c r="E1035" s="31" t="s">
        <v>658</v>
      </c>
      <c r="F1035" s="31" t="s">
        <v>41</v>
      </c>
      <c r="G1035" s="32">
        <v>357910</v>
      </c>
      <c r="H1035" s="32">
        <v>357910</v>
      </c>
      <c r="I1035" s="169">
        <v>357910</v>
      </c>
      <c r="J1035" s="170">
        <v>357910</v>
      </c>
      <c r="K1035" s="146">
        <f t="shared" si="410"/>
        <v>0</v>
      </c>
      <c r="L1035" s="146">
        <f t="shared" si="410"/>
        <v>0</v>
      </c>
    </row>
    <row r="1036" spans="1:12" s="59" customFormat="1" ht="38.25">
      <c r="A1036" s="33" t="s">
        <v>26</v>
      </c>
      <c r="B1036" s="30" t="s">
        <v>581</v>
      </c>
      <c r="C1036" s="31" t="s">
        <v>312</v>
      </c>
      <c r="D1036" s="31" t="s">
        <v>331</v>
      </c>
      <c r="E1036" s="31" t="s">
        <v>658</v>
      </c>
      <c r="F1036" s="31" t="s">
        <v>27</v>
      </c>
      <c r="G1036" s="32">
        <v>97710</v>
      </c>
      <c r="H1036" s="32">
        <v>97710</v>
      </c>
      <c r="I1036" s="169">
        <v>97710</v>
      </c>
      <c r="J1036" s="170">
        <v>97710</v>
      </c>
      <c r="K1036" s="146">
        <f t="shared" si="410"/>
        <v>0</v>
      </c>
      <c r="L1036" s="146">
        <f t="shared" si="410"/>
        <v>0</v>
      </c>
    </row>
    <row r="1037" spans="1:12" s="59" customFormat="1" ht="38.25">
      <c r="A1037" s="42" t="s">
        <v>379</v>
      </c>
      <c r="B1037" s="30" t="s">
        <v>581</v>
      </c>
      <c r="C1037" s="31" t="s">
        <v>312</v>
      </c>
      <c r="D1037" s="31" t="s">
        <v>331</v>
      </c>
      <c r="E1037" s="31" t="s">
        <v>380</v>
      </c>
      <c r="F1037" s="31" t="s">
        <v>9</v>
      </c>
      <c r="G1037" s="32">
        <f t="shared" ref="G1037:H1040" si="440">G1038</f>
        <v>1232510</v>
      </c>
      <c r="H1037" s="32">
        <f t="shared" si="440"/>
        <v>1232510</v>
      </c>
      <c r="I1037" s="171">
        <v>1232510</v>
      </c>
      <c r="J1037" s="172">
        <v>1232510</v>
      </c>
      <c r="K1037" s="146">
        <f t="shared" ref="K1037:L1100" si="441">G1037-I1037</f>
        <v>0</v>
      </c>
      <c r="L1037" s="146">
        <f t="shared" si="441"/>
        <v>0</v>
      </c>
    </row>
    <row r="1038" spans="1:12" s="59" customFormat="1" ht="25.5">
      <c r="A1038" s="42" t="s">
        <v>675</v>
      </c>
      <c r="B1038" s="30" t="s">
        <v>581</v>
      </c>
      <c r="C1038" s="31" t="s">
        <v>312</v>
      </c>
      <c r="D1038" s="31" t="s">
        <v>331</v>
      </c>
      <c r="E1038" s="31" t="s">
        <v>676</v>
      </c>
      <c r="F1038" s="31" t="s">
        <v>9</v>
      </c>
      <c r="G1038" s="32">
        <f t="shared" si="440"/>
        <v>1232510</v>
      </c>
      <c r="H1038" s="32">
        <f t="shared" si="440"/>
        <v>1232510</v>
      </c>
      <c r="I1038" s="171">
        <v>1232510</v>
      </c>
      <c r="J1038" s="172">
        <v>1232510</v>
      </c>
      <c r="K1038" s="146">
        <f t="shared" si="441"/>
        <v>0</v>
      </c>
      <c r="L1038" s="146">
        <f t="shared" si="441"/>
        <v>0</v>
      </c>
    </row>
    <row r="1039" spans="1:12" s="59" customFormat="1" ht="25.5">
      <c r="A1039" s="42" t="s">
        <v>677</v>
      </c>
      <c r="B1039" s="30" t="s">
        <v>581</v>
      </c>
      <c r="C1039" s="31" t="s">
        <v>312</v>
      </c>
      <c r="D1039" s="31" t="s">
        <v>331</v>
      </c>
      <c r="E1039" s="31" t="s">
        <v>678</v>
      </c>
      <c r="F1039" s="31" t="s">
        <v>9</v>
      </c>
      <c r="G1039" s="32">
        <f t="shared" si="440"/>
        <v>1232510</v>
      </c>
      <c r="H1039" s="32">
        <f t="shared" si="440"/>
        <v>1232510</v>
      </c>
      <c r="I1039" s="171">
        <v>1232510</v>
      </c>
      <c r="J1039" s="172">
        <v>1232510</v>
      </c>
      <c r="K1039" s="146">
        <f t="shared" si="441"/>
        <v>0</v>
      </c>
      <c r="L1039" s="146">
        <f t="shared" si="441"/>
        <v>0</v>
      </c>
    </row>
    <row r="1040" spans="1:12" s="59" customFormat="1" ht="25.5">
      <c r="A1040" s="42" t="s">
        <v>188</v>
      </c>
      <c r="B1040" s="30" t="s">
        <v>581</v>
      </c>
      <c r="C1040" s="31" t="s">
        <v>312</v>
      </c>
      <c r="D1040" s="31" t="s">
        <v>331</v>
      </c>
      <c r="E1040" s="31" t="s">
        <v>678</v>
      </c>
      <c r="F1040" s="31" t="s">
        <v>189</v>
      </c>
      <c r="G1040" s="32">
        <f t="shared" si="440"/>
        <v>1232510</v>
      </c>
      <c r="H1040" s="32">
        <f t="shared" si="440"/>
        <v>1232510</v>
      </c>
      <c r="I1040" s="169">
        <v>1232510</v>
      </c>
      <c r="J1040" s="170">
        <v>1232510</v>
      </c>
      <c r="K1040" s="146">
        <f t="shared" si="441"/>
        <v>0</v>
      </c>
      <c r="L1040" s="146">
        <f t="shared" si="441"/>
        <v>0</v>
      </c>
    </row>
    <row r="1041" spans="1:12" s="59" customFormat="1" ht="25.5">
      <c r="A1041" s="33" t="s">
        <v>219</v>
      </c>
      <c r="B1041" s="30" t="s">
        <v>581</v>
      </c>
      <c r="C1041" s="31" t="s">
        <v>312</v>
      </c>
      <c r="D1041" s="31" t="s">
        <v>331</v>
      </c>
      <c r="E1041" s="31" t="s">
        <v>678</v>
      </c>
      <c r="F1041" s="31" t="s">
        <v>220</v>
      </c>
      <c r="G1041" s="32">
        <v>1232510</v>
      </c>
      <c r="H1041" s="32">
        <v>1232510</v>
      </c>
      <c r="I1041" s="169">
        <v>1232510</v>
      </c>
      <c r="J1041" s="170">
        <v>1232510</v>
      </c>
      <c r="K1041" s="146">
        <f t="shared" si="441"/>
        <v>0</v>
      </c>
      <c r="L1041" s="146">
        <f t="shared" si="441"/>
        <v>0</v>
      </c>
    </row>
    <row r="1042" spans="1:12" s="59" customFormat="1">
      <c r="A1042" s="42" t="s">
        <v>651</v>
      </c>
      <c r="B1042" s="30" t="s">
        <v>581</v>
      </c>
      <c r="C1042" s="31" t="s">
        <v>312</v>
      </c>
      <c r="D1042" s="31" t="s">
        <v>331</v>
      </c>
      <c r="E1042" s="31" t="s">
        <v>652</v>
      </c>
      <c r="F1042" s="31" t="s">
        <v>9</v>
      </c>
      <c r="G1042" s="32">
        <f t="shared" ref="G1042:H1042" si="442">G1043</f>
        <v>1903150</v>
      </c>
      <c r="H1042" s="32">
        <f t="shared" si="442"/>
        <v>1903830</v>
      </c>
      <c r="I1042" s="169">
        <v>1903150</v>
      </c>
      <c r="J1042" s="170">
        <v>1903830</v>
      </c>
      <c r="K1042" s="146">
        <f t="shared" si="441"/>
        <v>0</v>
      </c>
      <c r="L1042" s="146">
        <f t="shared" si="441"/>
        <v>0</v>
      </c>
    </row>
    <row r="1043" spans="1:12" s="59" customFormat="1" ht="38.25">
      <c r="A1043" s="42" t="s">
        <v>653</v>
      </c>
      <c r="B1043" s="30" t="s">
        <v>581</v>
      </c>
      <c r="C1043" s="31" t="s">
        <v>312</v>
      </c>
      <c r="D1043" s="31" t="s">
        <v>331</v>
      </c>
      <c r="E1043" s="31" t="s">
        <v>654</v>
      </c>
      <c r="F1043" s="31" t="s">
        <v>9</v>
      </c>
      <c r="G1043" s="32">
        <f t="shared" ref="G1043:H1043" si="443">G1044+G1050</f>
        <v>1903150</v>
      </c>
      <c r="H1043" s="32">
        <f t="shared" si="443"/>
        <v>1903830</v>
      </c>
      <c r="I1043" s="169">
        <v>1903150</v>
      </c>
      <c r="J1043" s="170">
        <v>1903830</v>
      </c>
      <c r="K1043" s="146">
        <f t="shared" si="441"/>
        <v>0</v>
      </c>
      <c r="L1043" s="146">
        <f t="shared" si="441"/>
        <v>0</v>
      </c>
    </row>
    <row r="1044" spans="1:12" s="59" customFormat="1" ht="38.25">
      <c r="A1044" s="42" t="s">
        <v>655</v>
      </c>
      <c r="B1044" s="30" t="s">
        <v>581</v>
      </c>
      <c r="C1044" s="31" t="s">
        <v>312</v>
      </c>
      <c r="D1044" s="31" t="s">
        <v>331</v>
      </c>
      <c r="E1044" s="31" t="s">
        <v>656</v>
      </c>
      <c r="F1044" s="31" t="s">
        <v>9</v>
      </c>
      <c r="G1044" s="32">
        <f t="shared" ref="G1044:H1044" si="444">G1045+G1047</f>
        <v>151290</v>
      </c>
      <c r="H1044" s="32">
        <f t="shared" si="444"/>
        <v>151970</v>
      </c>
      <c r="I1044" s="169">
        <v>151290</v>
      </c>
      <c r="J1044" s="170">
        <v>151970</v>
      </c>
      <c r="K1044" s="146">
        <f t="shared" si="441"/>
        <v>0</v>
      </c>
      <c r="L1044" s="146">
        <f t="shared" si="441"/>
        <v>0</v>
      </c>
    </row>
    <row r="1045" spans="1:12" s="59" customFormat="1" ht="25.5">
      <c r="A1045" s="29" t="s">
        <v>28</v>
      </c>
      <c r="B1045" s="30" t="s">
        <v>581</v>
      </c>
      <c r="C1045" s="31" t="s">
        <v>312</v>
      </c>
      <c r="D1045" s="31" t="s">
        <v>331</v>
      </c>
      <c r="E1045" s="31" t="s">
        <v>656</v>
      </c>
      <c r="F1045" s="31" t="s">
        <v>29</v>
      </c>
      <c r="G1045" s="32">
        <f t="shared" ref="G1045:H1045" si="445">G1046</f>
        <v>82850</v>
      </c>
      <c r="H1045" s="32">
        <f t="shared" si="445"/>
        <v>83530</v>
      </c>
      <c r="I1045" s="169">
        <v>82850</v>
      </c>
      <c r="J1045" s="170">
        <v>83530</v>
      </c>
      <c r="K1045" s="146">
        <f t="shared" si="441"/>
        <v>0</v>
      </c>
      <c r="L1045" s="146">
        <f t="shared" si="441"/>
        <v>0</v>
      </c>
    </row>
    <row r="1046" spans="1:12" s="59" customFormat="1">
      <c r="A1046" s="33" t="s">
        <v>30</v>
      </c>
      <c r="B1046" s="30" t="s">
        <v>581</v>
      </c>
      <c r="C1046" s="31" t="s">
        <v>312</v>
      </c>
      <c r="D1046" s="31" t="s">
        <v>331</v>
      </c>
      <c r="E1046" s="31" t="s">
        <v>656</v>
      </c>
      <c r="F1046" s="31" t="s">
        <v>31</v>
      </c>
      <c r="G1046" s="32">
        <v>82850</v>
      </c>
      <c r="H1046" s="32">
        <v>83530</v>
      </c>
      <c r="I1046" s="169">
        <v>82850</v>
      </c>
      <c r="J1046" s="170">
        <v>83530</v>
      </c>
      <c r="K1046" s="146">
        <f t="shared" si="441"/>
        <v>0</v>
      </c>
      <c r="L1046" s="146">
        <f t="shared" si="441"/>
        <v>0</v>
      </c>
    </row>
    <row r="1047" spans="1:12" s="59" customFormat="1">
      <c r="A1047" s="29" t="s">
        <v>32</v>
      </c>
      <c r="B1047" s="30" t="s">
        <v>581</v>
      </c>
      <c r="C1047" s="31" t="s">
        <v>312</v>
      </c>
      <c r="D1047" s="31" t="s">
        <v>331</v>
      </c>
      <c r="E1047" s="31" t="s">
        <v>656</v>
      </c>
      <c r="F1047" s="31" t="s">
        <v>33</v>
      </c>
      <c r="G1047" s="32">
        <f t="shared" ref="G1047:H1047" si="446">SUM(G1048:G1049)</f>
        <v>68440</v>
      </c>
      <c r="H1047" s="32">
        <f t="shared" si="446"/>
        <v>68440</v>
      </c>
      <c r="I1047" s="169">
        <v>68440</v>
      </c>
      <c r="J1047" s="170">
        <v>68440</v>
      </c>
      <c r="K1047" s="146">
        <f t="shared" si="441"/>
        <v>0</v>
      </c>
      <c r="L1047" s="146">
        <f t="shared" si="441"/>
        <v>0</v>
      </c>
    </row>
    <row r="1048" spans="1:12" s="59" customFormat="1">
      <c r="A1048" s="33" t="s">
        <v>34</v>
      </c>
      <c r="B1048" s="30" t="s">
        <v>581</v>
      </c>
      <c r="C1048" s="31" t="s">
        <v>312</v>
      </c>
      <c r="D1048" s="31" t="s">
        <v>331</v>
      </c>
      <c r="E1048" s="31" t="s">
        <v>656</v>
      </c>
      <c r="F1048" s="31" t="s">
        <v>35</v>
      </c>
      <c r="G1048" s="32">
        <v>61620</v>
      </c>
      <c r="H1048" s="32">
        <v>61620</v>
      </c>
      <c r="I1048" s="169">
        <v>61620</v>
      </c>
      <c r="J1048" s="170">
        <v>61620</v>
      </c>
      <c r="K1048" s="146">
        <f t="shared" si="441"/>
        <v>0</v>
      </c>
      <c r="L1048" s="146">
        <f t="shared" si="441"/>
        <v>0</v>
      </c>
    </row>
    <row r="1049" spans="1:12" s="59" customFormat="1">
      <c r="A1049" s="33" t="s">
        <v>36</v>
      </c>
      <c r="B1049" s="30" t="s">
        <v>581</v>
      </c>
      <c r="C1049" s="31" t="s">
        <v>312</v>
      </c>
      <c r="D1049" s="31" t="s">
        <v>331</v>
      </c>
      <c r="E1049" s="31" t="s">
        <v>656</v>
      </c>
      <c r="F1049" s="31" t="s">
        <v>37</v>
      </c>
      <c r="G1049" s="32">
        <v>6820</v>
      </c>
      <c r="H1049" s="32">
        <v>6820</v>
      </c>
      <c r="I1049" s="169">
        <v>6820</v>
      </c>
      <c r="J1049" s="170">
        <v>6820</v>
      </c>
      <c r="K1049" s="146">
        <f t="shared" si="441"/>
        <v>0</v>
      </c>
      <c r="L1049" s="146">
        <f t="shared" si="441"/>
        <v>0</v>
      </c>
    </row>
    <row r="1050" spans="1:12" s="59" customFormat="1" ht="102">
      <c r="A1050" s="29" t="s">
        <v>679</v>
      </c>
      <c r="B1050" s="30" t="s">
        <v>581</v>
      </c>
      <c r="C1050" s="31" t="s">
        <v>312</v>
      </c>
      <c r="D1050" s="31" t="s">
        <v>331</v>
      </c>
      <c r="E1050" s="31" t="s">
        <v>680</v>
      </c>
      <c r="F1050" s="31" t="s">
        <v>9</v>
      </c>
      <c r="G1050" s="32">
        <f t="shared" ref="G1050:H1051" si="447">G1051</f>
        <v>1751860</v>
      </c>
      <c r="H1050" s="32">
        <f t="shared" si="447"/>
        <v>1751860</v>
      </c>
      <c r="I1050" s="169">
        <v>1751860</v>
      </c>
      <c r="J1050" s="170">
        <v>1751860</v>
      </c>
      <c r="K1050" s="146">
        <f t="shared" si="441"/>
        <v>0</v>
      </c>
      <c r="L1050" s="146">
        <f t="shared" si="441"/>
        <v>0</v>
      </c>
    </row>
    <row r="1051" spans="1:12" s="59" customFormat="1" ht="25.5">
      <c r="A1051" s="42" t="s">
        <v>28</v>
      </c>
      <c r="B1051" s="30" t="s">
        <v>581</v>
      </c>
      <c r="C1051" s="31" t="s">
        <v>312</v>
      </c>
      <c r="D1051" s="31" t="s">
        <v>331</v>
      </c>
      <c r="E1051" s="31" t="s">
        <v>680</v>
      </c>
      <c r="F1051" s="31" t="s">
        <v>29</v>
      </c>
      <c r="G1051" s="32">
        <f t="shared" si="447"/>
        <v>1751860</v>
      </c>
      <c r="H1051" s="32">
        <f t="shared" si="447"/>
        <v>1751860</v>
      </c>
      <c r="I1051" s="169">
        <v>1751860</v>
      </c>
      <c r="J1051" s="170">
        <v>1751860</v>
      </c>
      <c r="K1051" s="146">
        <f t="shared" si="441"/>
        <v>0</v>
      </c>
      <c r="L1051" s="146">
        <f t="shared" si="441"/>
        <v>0</v>
      </c>
    </row>
    <row r="1052" spans="1:12" s="59" customFormat="1">
      <c r="A1052" s="33" t="s">
        <v>30</v>
      </c>
      <c r="B1052" s="30" t="s">
        <v>581</v>
      </c>
      <c r="C1052" s="31" t="s">
        <v>312</v>
      </c>
      <c r="D1052" s="31" t="s">
        <v>331</v>
      </c>
      <c r="E1052" s="31" t="s">
        <v>680</v>
      </c>
      <c r="F1052" s="31" t="s">
        <v>31</v>
      </c>
      <c r="G1052" s="32">
        <v>1751860</v>
      </c>
      <c r="H1052" s="32">
        <v>1751860</v>
      </c>
      <c r="I1052" s="169">
        <v>1751860</v>
      </c>
      <c r="J1052" s="170">
        <v>1751860</v>
      </c>
      <c r="K1052" s="146">
        <f t="shared" si="441"/>
        <v>0</v>
      </c>
      <c r="L1052" s="146">
        <f t="shared" si="441"/>
        <v>0</v>
      </c>
    </row>
    <row r="1053" spans="1:12" s="59" customFormat="1" ht="25.5">
      <c r="A1053" s="55" t="s">
        <v>681</v>
      </c>
      <c r="B1053" s="30" t="s">
        <v>581</v>
      </c>
      <c r="C1053" s="31" t="s">
        <v>312</v>
      </c>
      <c r="D1053" s="31" t="s">
        <v>331</v>
      </c>
      <c r="E1053" s="30" t="s">
        <v>682</v>
      </c>
      <c r="F1053" s="31" t="s">
        <v>9</v>
      </c>
      <c r="G1053" s="32">
        <f t="shared" ref="G1053:H1053" si="448">G1054</f>
        <v>64830058.350000001</v>
      </c>
      <c r="H1053" s="32">
        <f t="shared" si="448"/>
        <v>64853228.350000001</v>
      </c>
      <c r="I1053" s="171">
        <v>64830058.350000001</v>
      </c>
      <c r="J1053" s="172">
        <v>64853228.350000001</v>
      </c>
      <c r="K1053" s="146">
        <f t="shared" si="441"/>
        <v>0</v>
      </c>
      <c r="L1053" s="146">
        <f t="shared" si="441"/>
        <v>0</v>
      </c>
    </row>
    <row r="1054" spans="1:12" s="59" customFormat="1" ht="38.25">
      <c r="A1054" s="55" t="s">
        <v>683</v>
      </c>
      <c r="B1054" s="30" t="s">
        <v>581</v>
      </c>
      <c r="C1054" s="31" t="s">
        <v>312</v>
      </c>
      <c r="D1054" s="31" t="s">
        <v>331</v>
      </c>
      <c r="E1054" s="30" t="s">
        <v>684</v>
      </c>
      <c r="F1054" s="31" t="s">
        <v>9</v>
      </c>
      <c r="G1054" s="32">
        <f t="shared" ref="G1054:H1054" si="449">G1055+G1063+G1067+G1074</f>
        <v>64830058.350000001</v>
      </c>
      <c r="H1054" s="32">
        <f t="shared" si="449"/>
        <v>64853228.350000001</v>
      </c>
      <c r="I1054" s="171">
        <v>64830058.350000001</v>
      </c>
      <c r="J1054" s="172">
        <v>64853228.350000001</v>
      </c>
      <c r="K1054" s="146">
        <f t="shared" si="441"/>
        <v>0</v>
      </c>
      <c r="L1054" s="146">
        <f t="shared" si="441"/>
        <v>0</v>
      </c>
    </row>
    <row r="1055" spans="1:12" s="59" customFormat="1" ht="25.5">
      <c r="A1055" s="52" t="s">
        <v>18</v>
      </c>
      <c r="B1055" s="30" t="s">
        <v>581</v>
      </c>
      <c r="C1055" s="31" t="s">
        <v>312</v>
      </c>
      <c r="D1055" s="31" t="s">
        <v>331</v>
      </c>
      <c r="E1055" s="61" t="s">
        <v>685</v>
      </c>
      <c r="F1055" s="31" t="s">
        <v>9</v>
      </c>
      <c r="G1055" s="32">
        <f t="shared" ref="G1055:H1055" si="450">G1056+G1059+G1061</f>
        <v>1150248.3500000001</v>
      </c>
      <c r="H1055" s="32">
        <f t="shared" si="450"/>
        <v>1155648.3500000001</v>
      </c>
      <c r="I1055" s="171">
        <v>1150248.3500000001</v>
      </c>
      <c r="J1055" s="172">
        <v>1155648.3500000001</v>
      </c>
      <c r="K1055" s="146">
        <f t="shared" si="441"/>
        <v>0</v>
      </c>
      <c r="L1055" s="146">
        <f t="shared" si="441"/>
        <v>0</v>
      </c>
    </row>
    <row r="1056" spans="1:12" s="59" customFormat="1" ht="25.5">
      <c r="A1056" s="33" t="s">
        <v>20</v>
      </c>
      <c r="B1056" s="30" t="s">
        <v>581</v>
      </c>
      <c r="C1056" s="31" t="s">
        <v>312</v>
      </c>
      <c r="D1056" s="31" t="s">
        <v>331</v>
      </c>
      <c r="E1056" s="61" t="s">
        <v>685</v>
      </c>
      <c r="F1056" s="31" t="s">
        <v>21</v>
      </c>
      <c r="G1056" s="32">
        <f t="shared" ref="G1056:H1056" si="451">SUM(G1057:G1058)</f>
        <v>144040</v>
      </c>
      <c r="H1056" s="32">
        <f t="shared" si="451"/>
        <v>144040</v>
      </c>
      <c r="I1056" s="169">
        <v>144040</v>
      </c>
      <c r="J1056" s="170">
        <v>144040</v>
      </c>
      <c r="K1056" s="146">
        <f t="shared" si="441"/>
        <v>0</v>
      </c>
      <c r="L1056" s="146">
        <f t="shared" si="441"/>
        <v>0</v>
      </c>
    </row>
    <row r="1057" spans="1:12" s="59" customFormat="1" ht="25.5">
      <c r="A1057" s="33" t="s">
        <v>22</v>
      </c>
      <c r="B1057" s="30" t="s">
        <v>581</v>
      </c>
      <c r="C1057" s="31" t="s">
        <v>312</v>
      </c>
      <c r="D1057" s="31" t="s">
        <v>331</v>
      </c>
      <c r="E1057" s="61" t="s">
        <v>685</v>
      </c>
      <c r="F1057" s="31" t="s">
        <v>23</v>
      </c>
      <c r="G1057" s="32">
        <v>110630</v>
      </c>
      <c r="H1057" s="32">
        <v>110630</v>
      </c>
      <c r="I1057" s="169">
        <v>110630</v>
      </c>
      <c r="J1057" s="170">
        <v>110630</v>
      </c>
      <c r="K1057" s="146">
        <f t="shared" si="441"/>
        <v>0</v>
      </c>
      <c r="L1057" s="146">
        <f t="shared" si="441"/>
        <v>0</v>
      </c>
    </row>
    <row r="1058" spans="1:12" s="59" customFormat="1" ht="38.25">
      <c r="A1058" s="33" t="s">
        <v>26</v>
      </c>
      <c r="B1058" s="30" t="s">
        <v>581</v>
      </c>
      <c r="C1058" s="31" t="s">
        <v>312</v>
      </c>
      <c r="D1058" s="31" t="s">
        <v>331</v>
      </c>
      <c r="E1058" s="61" t="s">
        <v>685</v>
      </c>
      <c r="F1058" s="31" t="s">
        <v>27</v>
      </c>
      <c r="G1058" s="32">
        <v>33410</v>
      </c>
      <c r="H1058" s="32">
        <v>33410</v>
      </c>
      <c r="I1058" s="169">
        <v>33410</v>
      </c>
      <c r="J1058" s="170">
        <v>33410</v>
      </c>
      <c r="K1058" s="146">
        <f t="shared" si="441"/>
        <v>0</v>
      </c>
      <c r="L1058" s="146">
        <f t="shared" si="441"/>
        <v>0</v>
      </c>
    </row>
    <row r="1059" spans="1:12" s="59" customFormat="1" ht="25.5">
      <c r="A1059" s="29" t="s">
        <v>28</v>
      </c>
      <c r="B1059" s="30" t="s">
        <v>581</v>
      </c>
      <c r="C1059" s="31" t="s">
        <v>312</v>
      </c>
      <c r="D1059" s="31" t="s">
        <v>331</v>
      </c>
      <c r="E1059" s="61" t="s">
        <v>685</v>
      </c>
      <c r="F1059" s="31" t="s">
        <v>29</v>
      </c>
      <c r="G1059" s="32">
        <f t="shared" ref="G1059:H1059" si="452">G1060</f>
        <v>1004268.35</v>
      </c>
      <c r="H1059" s="32">
        <f t="shared" si="452"/>
        <v>1009668.35</v>
      </c>
      <c r="I1059" s="169">
        <v>1004268.35</v>
      </c>
      <c r="J1059" s="170">
        <v>1009668.35</v>
      </c>
      <c r="K1059" s="146">
        <f t="shared" si="441"/>
        <v>0</v>
      </c>
      <c r="L1059" s="146">
        <f t="shared" si="441"/>
        <v>0</v>
      </c>
    </row>
    <row r="1060" spans="1:12" s="59" customFormat="1">
      <c r="A1060" s="33" t="s">
        <v>30</v>
      </c>
      <c r="B1060" s="30" t="s">
        <v>581</v>
      </c>
      <c r="C1060" s="31" t="s">
        <v>312</v>
      </c>
      <c r="D1060" s="31" t="s">
        <v>331</v>
      </c>
      <c r="E1060" s="61" t="s">
        <v>685</v>
      </c>
      <c r="F1060" s="31" t="s">
        <v>31</v>
      </c>
      <c r="G1060" s="32">
        <v>1004268.35</v>
      </c>
      <c r="H1060" s="32">
        <v>1009668.35</v>
      </c>
      <c r="I1060" s="169">
        <v>1004268.35</v>
      </c>
      <c r="J1060" s="170">
        <v>1009668.35</v>
      </c>
      <c r="K1060" s="146">
        <f t="shared" si="441"/>
        <v>0</v>
      </c>
      <c r="L1060" s="146">
        <f t="shared" si="441"/>
        <v>0</v>
      </c>
    </row>
    <row r="1061" spans="1:12" s="59" customFormat="1">
      <c r="A1061" s="29" t="s">
        <v>32</v>
      </c>
      <c r="B1061" s="30" t="s">
        <v>581</v>
      </c>
      <c r="C1061" s="31" t="s">
        <v>312</v>
      </c>
      <c r="D1061" s="31" t="s">
        <v>331</v>
      </c>
      <c r="E1061" s="61" t="s">
        <v>685</v>
      </c>
      <c r="F1061" s="31" t="s">
        <v>33</v>
      </c>
      <c r="G1061" s="32">
        <f t="shared" ref="G1061:H1061" si="453">SUM(G1062:G1062)</f>
        <v>1940</v>
      </c>
      <c r="H1061" s="32">
        <f t="shared" si="453"/>
        <v>1940</v>
      </c>
      <c r="I1061" s="169">
        <v>1940</v>
      </c>
      <c r="J1061" s="170">
        <v>1940</v>
      </c>
      <c r="K1061" s="146">
        <f t="shared" si="441"/>
        <v>0</v>
      </c>
      <c r="L1061" s="146">
        <f t="shared" si="441"/>
        <v>0</v>
      </c>
    </row>
    <row r="1062" spans="1:12" s="59" customFormat="1">
      <c r="A1062" s="33" t="s">
        <v>36</v>
      </c>
      <c r="B1062" s="30" t="s">
        <v>581</v>
      </c>
      <c r="C1062" s="31" t="s">
        <v>312</v>
      </c>
      <c r="D1062" s="31" t="s">
        <v>331</v>
      </c>
      <c r="E1062" s="61" t="s">
        <v>685</v>
      </c>
      <c r="F1062" s="31" t="s">
        <v>37</v>
      </c>
      <c r="G1062" s="32">
        <v>1940</v>
      </c>
      <c r="H1062" s="32">
        <v>1940</v>
      </c>
      <c r="I1062" s="169">
        <v>1940</v>
      </c>
      <c r="J1062" s="170">
        <v>1940</v>
      </c>
      <c r="K1062" s="146">
        <f t="shared" si="441"/>
        <v>0</v>
      </c>
      <c r="L1062" s="146">
        <f t="shared" si="441"/>
        <v>0</v>
      </c>
    </row>
    <row r="1063" spans="1:12" s="59" customFormat="1" ht="25.5">
      <c r="A1063" s="52" t="s">
        <v>38</v>
      </c>
      <c r="B1063" s="30" t="s">
        <v>581</v>
      </c>
      <c r="C1063" s="31" t="s">
        <v>312</v>
      </c>
      <c r="D1063" s="31" t="s">
        <v>331</v>
      </c>
      <c r="E1063" s="61" t="s">
        <v>686</v>
      </c>
      <c r="F1063" s="31" t="s">
        <v>9</v>
      </c>
      <c r="G1063" s="32">
        <f t="shared" ref="G1063:H1063" si="454">G1064</f>
        <v>6372030</v>
      </c>
      <c r="H1063" s="32">
        <f t="shared" si="454"/>
        <v>6372030</v>
      </c>
      <c r="I1063" s="171">
        <v>6372030</v>
      </c>
      <c r="J1063" s="172">
        <v>6372030</v>
      </c>
      <c r="K1063" s="146">
        <f t="shared" si="441"/>
        <v>0</v>
      </c>
      <c r="L1063" s="146">
        <f t="shared" si="441"/>
        <v>0</v>
      </c>
    </row>
    <row r="1064" spans="1:12" s="59" customFormat="1" ht="25.5">
      <c r="A1064" s="33" t="s">
        <v>20</v>
      </c>
      <c r="B1064" s="30" t="s">
        <v>581</v>
      </c>
      <c r="C1064" s="31" t="s">
        <v>312</v>
      </c>
      <c r="D1064" s="31" t="s">
        <v>331</v>
      </c>
      <c r="E1064" s="61" t="s">
        <v>686</v>
      </c>
      <c r="F1064" s="31" t="s">
        <v>21</v>
      </c>
      <c r="G1064" s="32">
        <f t="shared" ref="G1064:H1064" si="455">SUM(G1065:G1066)</f>
        <v>6372030</v>
      </c>
      <c r="H1064" s="32">
        <f t="shared" si="455"/>
        <v>6372030</v>
      </c>
      <c r="I1064" s="169">
        <v>6372030</v>
      </c>
      <c r="J1064" s="170">
        <v>6372030</v>
      </c>
      <c r="K1064" s="146">
        <f t="shared" si="441"/>
        <v>0</v>
      </c>
      <c r="L1064" s="146">
        <f t="shared" si="441"/>
        <v>0</v>
      </c>
    </row>
    <row r="1065" spans="1:12" s="59" customFormat="1">
      <c r="A1065" s="33" t="s">
        <v>40</v>
      </c>
      <c r="B1065" s="30" t="s">
        <v>581</v>
      </c>
      <c r="C1065" s="31" t="s">
        <v>312</v>
      </c>
      <c r="D1065" s="31" t="s">
        <v>331</v>
      </c>
      <c r="E1065" s="61" t="s">
        <v>686</v>
      </c>
      <c r="F1065" s="31" t="s">
        <v>41</v>
      </c>
      <c r="G1065" s="32">
        <v>4894030</v>
      </c>
      <c r="H1065" s="32">
        <v>4894030</v>
      </c>
      <c r="I1065" s="169">
        <v>4894030</v>
      </c>
      <c r="J1065" s="170">
        <v>4894030</v>
      </c>
      <c r="K1065" s="146">
        <f t="shared" si="441"/>
        <v>0</v>
      </c>
      <c r="L1065" s="146">
        <f t="shared" si="441"/>
        <v>0</v>
      </c>
    </row>
    <row r="1066" spans="1:12" s="59" customFormat="1" ht="38.25">
      <c r="A1066" s="33" t="s">
        <v>26</v>
      </c>
      <c r="B1066" s="30" t="s">
        <v>581</v>
      </c>
      <c r="C1066" s="31" t="s">
        <v>312</v>
      </c>
      <c r="D1066" s="31" t="s">
        <v>331</v>
      </c>
      <c r="E1066" s="61" t="s">
        <v>686</v>
      </c>
      <c r="F1066" s="31" t="s">
        <v>27</v>
      </c>
      <c r="G1066" s="32">
        <v>1478000</v>
      </c>
      <c r="H1066" s="32">
        <v>1478000</v>
      </c>
      <c r="I1066" s="169">
        <v>1478000</v>
      </c>
      <c r="J1066" s="170">
        <v>1478000</v>
      </c>
      <c r="K1066" s="146">
        <f t="shared" si="441"/>
        <v>0</v>
      </c>
      <c r="L1066" s="146">
        <f t="shared" si="441"/>
        <v>0</v>
      </c>
    </row>
    <row r="1067" spans="1:12" s="59" customFormat="1" ht="25.5">
      <c r="A1067" s="52" t="s">
        <v>687</v>
      </c>
      <c r="B1067" s="30" t="s">
        <v>581</v>
      </c>
      <c r="C1067" s="31" t="s">
        <v>312</v>
      </c>
      <c r="D1067" s="31" t="s">
        <v>331</v>
      </c>
      <c r="E1067" s="61" t="s">
        <v>688</v>
      </c>
      <c r="F1067" s="31" t="s">
        <v>9</v>
      </c>
      <c r="G1067" s="32">
        <f t="shared" ref="G1067:H1067" si="456">G1068+G1072</f>
        <v>1522110</v>
      </c>
      <c r="H1067" s="32">
        <f t="shared" si="456"/>
        <v>1522110</v>
      </c>
      <c r="I1067" s="171">
        <v>1522110</v>
      </c>
      <c r="J1067" s="172">
        <v>1522110</v>
      </c>
      <c r="K1067" s="146">
        <f t="shared" si="441"/>
        <v>0</v>
      </c>
      <c r="L1067" s="146">
        <f t="shared" si="441"/>
        <v>0</v>
      </c>
    </row>
    <row r="1068" spans="1:12" s="59" customFormat="1" ht="25.5">
      <c r="A1068" s="33" t="s">
        <v>20</v>
      </c>
      <c r="B1068" s="30" t="s">
        <v>581</v>
      </c>
      <c r="C1068" s="31" t="s">
        <v>312</v>
      </c>
      <c r="D1068" s="31" t="s">
        <v>331</v>
      </c>
      <c r="E1068" s="61" t="s">
        <v>688</v>
      </c>
      <c r="F1068" s="31" t="s">
        <v>21</v>
      </c>
      <c r="G1068" s="32">
        <f t="shared" ref="G1068:H1068" si="457">SUM(G1069:G1071)</f>
        <v>1300950</v>
      </c>
      <c r="H1068" s="32">
        <f t="shared" si="457"/>
        <v>1300950</v>
      </c>
      <c r="I1068" s="169">
        <v>1300950</v>
      </c>
      <c r="J1068" s="170">
        <v>1300950</v>
      </c>
      <c r="K1068" s="146">
        <f t="shared" si="441"/>
        <v>0</v>
      </c>
      <c r="L1068" s="146">
        <f t="shared" si="441"/>
        <v>0</v>
      </c>
    </row>
    <row r="1069" spans="1:12" s="59" customFormat="1">
      <c r="A1069" s="33" t="s">
        <v>40</v>
      </c>
      <c r="B1069" s="30" t="s">
        <v>581</v>
      </c>
      <c r="C1069" s="31" t="s">
        <v>312</v>
      </c>
      <c r="D1069" s="31" t="s">
        <v>331</v>
      </c>
      <c r="E1069" s="61" t="s">
        <v>688</v>
      </c>
      <c r="F1069" s="31" t="s">
        <v>41</v>
      </c>
      <c r="G1069" s="32">
        <v>983656</v>
      </c>
      <c r="H1069" s="32">
        <v>983656</v>
      </c>
      <c r="I1069" s="169">
        <v>983656</v>
      </c>
      <c r="J1069" s="170">
        <v>983656</v>
      </c>
      <c r="K1069" s="146">
        <f t="shared" si="441"/>
        <v>0</v>
      </c>
      <c r="L1069" s="146">
        <f t="shared" si="441"/>
        <v>0</v>
      </c>
    </row>
    <row r="1070" spans="1:12" s="59" customFormat="1" ht="25.5">
      <c r="A1070" s="33" t="s">
        <v>22</v>
      </c>
      <c r="B1070" s="30" t="s">
        <v>581</v>
      </c>
      <c r="C1070" s="31" t="s">
        <v>312</v>
      </c>
      <c r="D1070" s="31" t="s">
        <v>331</v>
      </c>
      <c r="E1070" s="61" t="s">
        <v>688</v>
      </c>
      <c r="F1070" s="31" t="s">
        <v>23</v>
      </c>
      <c r="G1070" s="32">
        <v>38300</v>
      </c>
      <c r="H1070" s="32">
        <v>38300</v>
      </c>
      <c r="I1070" s="169">
        <v>38300</v>
      </c>
      <c r="J1070" s="170">
        <v>38300</v>
      </c>
      <c r="K1070" s="146">
        <f t="shared" si="441"/>
        <v>0</v>
      </c>
      <c r="L1070" s="146">
        <f t="shared" si="441"/>
        <v>0</v>
      </c>
    </row>
    <row r="1071" spans="1:12" s="59" customFormat="1" ht="38.25">
      <c r="A1071" s="33" t="s">
        <v>26</v>
      </c>
      <c r="B1071" s="30" t="s">
        <v>581</v>
      </c>
      <c r="C1071" s="31" t="s">
        <v>312</v>
      </c>
      <c r="D1071" s="31" t="s">
        <v>331</v>
      </c>
      <c r="E1071" s="61" t="s">
        <v>688</v>
      </c>
      <c r="F1071" s="31" t="s">
        <v>27</v>
      </c>
      <c r="G1071" s="32">
        <v>278994</v>
      </c>
      <c r="H1071" s="32">
        <v>278994</v>
      </c>
      <c r="I1071" s="169">
        <v>278994</v>
      </c>
      <c r="J1071" s="170">
        <v>278994</v>
      </c>
      <c r="K1071" s="146">
        <f t="shared" si="441"/>
        <v>0</v>
      </c>
      <c r="L1071" s="146">
        <f t="shared" si="441"/>
        <v>0</v>
      </c>
    </row>
    <row r="1072" spans="1:12" s="59" customFormat="1" ht="25.5">
      <c r="A1072" s="29" t="s">
        <v>28</v>
      </c>
      <c r="B1072" s="30" t="s">
        <v>581</v>
      </c>
      <c r="C1072" s="31" t="s">
        <v>312</v>
      </c>
      <c r="D1072" s="31" t="s">
        <v>331</v>
      </c>
      <c r="E1072" s="61" t="s">
        <v>688</v>
      </c>
      <c r="F1072" s="31" t="s">
        <v>29</v>
      </c>
      <c r="G1072" s="32">
        <f t="shared" ref="G1072:H1072" si="458">G1073</f>
        <v>221160</v>
      </c>
      <c r="H1072" s="32">
        <f t="shared" si="458"/>
        <v>221160</v>
      </c>
      <c r="I1072" s="169">
        <v>221160</v>
      </c>
      <c r="J1072" s="170">
        <v>221160</v>
      </c>
      <c r="K1072" s="146">
        <f t="shared" si="441"/>
        <v>0</v>
      </c>
      <c r="L1072" s="146">
        <f t="shared" si="441"/>
        <v>0</v>
      </c>
    </row>
    <row r="1073" spans="1:12" s="59" customFormat="1">
      <c r="A1073" s="33" t="s">
        <v>30</v>
      </c>
      <c r="B1073" s="30" t="s">
        <v>581</v>
      </c>
      <c r="C1073" s="31" t="s">
        <v>312</v>
      </c>
      <c r="D1073" s="31" t="s">
        <v>331</v>
      </c>
      <c r="E1073" s="61" t="s">
        <v>688</v>
      </c>
      <c r="F1073" s="31" t="s">
        <v>31</v>
      </c>
      <c r="G1073" s="32">
        <v>221160</v>
      </c>
      <c r="H1073" s="32">
        <v>221160</v>
      </c>
      <c r="I1073" s="169">
        <v>221160</v>
      </c>
      <c r="J1073" s="170">
        <v>221160</v>
      </c>
      <c r="K1073" s="146">
        <f t="shared" si="441"/>
        <v>0</v>
      </c>
      <c r="L1073" s="146">
        <f t="shared" si="441"/>
        <v>0</v>
      </c>
    </row>
    <row r="1074" spans="1:12" s="59" customFormat="1" ht="25.5">
      <c r="A1074" s="33" t="s">
        <v>689</v>
      </c>
      <c r="B1074" s="30" t="s">
        <v>581</v>
      </c>
      <c r="C1074" s="31" t="s">
        <v>312</v>
      </c>
      <c r="D1074" s="31" t="s">
        <v>331</v>
      </c>
      <c r="E1074" s="61" t="s">
        <v>690</v>
      </c>
      <c r="F1074" s="31" t="s">
        <v>9</v>
      </c>
      <c r="G1074" s="32">
        <f t="shared" ref="G1074:H1074" si="459">G1075+G1079+G1081</f>
        <v>55785670</v>
      </c>
      <c r="H1074" s="32">
        <f t="shared" si="459"/>
        <v>55803440</v>
      </c>
      <c r="I1074" s="171">
        <v>55785670</v>
      </c>
      <c r="J1074" s="172">
        <v>55803440</v>
      </c>
      <c r="K1074" s="146">
        <f t="shared" si="441"/>
        <v>0</v>
      </c>
      <c r="L1074" s="146">
        <f t="shared" si="441"/>
        <v>0</v>
      </c>
    </row>
    <row r="1075" spans="1:12" s="59" customFormat="1" ht="25.5">
      <c r="A1075" s="33" t="s">
        <v>20</v>
      </c>
      <c r="B1075" s="30" t="s">
        <v>581</v>
      </c>
      <c r="C1075" s="31" t="s">
        <v>312</v>
      </c>
      <c r="D1075" s="31" t="s">
        <v>331</v>
      </c>
      <c r="E1075" s="61" t="s">
        <v>690</v>
      </c>
      <c r="F1075" s="31" t="s">
        <v>21</v>
      </c>
      <c r="G1075" s="32">
        <f t="shared" ref="G1075:H1075" si="460">SUM(G1076:G1078)</f>
        <v>54683170</v>
      </c>
      <c r="H1075" s="32">
        <f t="shared" si="460"/>
        <v>54700940</v>
      </c>
      <c r="I1075" s="169">
        <v>54683170</v>
      </c>
      <c r="J1075" s="170">
        <v>54700940</v>
      </c>
      <c r="K1075" s="146">
        <f t="shared" si="441"/>
        <v>0</v>
      </c>
      <c r="L1075" s="146">
        <f t="shared" si="441"/>
        <v>0</v>
      </c>
    </row>
    <row r="1076" spans="1:12" s="59" customFormat="1">
      <c r="A1076" s="33" t="s">
        <v>40</v>
      </c>
      <c r="B1076" s="30" t="s">
        <v>581</v>
      </c>
      <c r="C1076" s="31" t="s">
        <v>312</v>
      </c>
      <c r="D1076" s="31" t="s">
        <v>331</v>
      </c>
      <c r="E1076" s="61" t="s">
        <v>690</v>
      </c>
      <c r="F1076" s="31" t="s">
        <v>41</v>
      </c>
      <c r="G1076" s="32">
        <v>41552143</v>
      </c>
      <c r="H1076" s="32">
        <v>41566102</v>
      </c>
      <c r="I1076" s="169">
        <v>41552143</v>
      </c>
      <c r="J1076" s="170">
        <v>41566102</v>
      </c>
      <c r="K1076" s="146">
        <f t="shared" si="441"/>
        <v>0</v>
      </c>
      <c r="L1076" s="146">
        <f t="shared" si="441"/>
        <v>0</v>
      </c>
    </row>
    <row r="1077" spans="1:12" s="59" customFormat="1" ht="25.5">
      <c r="A1077" s="33" t="s">
        <v>22</v>
      </c>
      <c r="B1077" s="30" t="s">
        <v>581</v>
      </c>
      <c r="C1077" s="31" t="s">
        <v>312</v>
      </c>
      <c r="D1077" s="31" t="s">
        <v>331</v>
      </c>
      <c r="E1077" s="61" t="s">
        <v>690</v>
      </c>
      <c r="F1077" s="31" t="s">
        <v>23</v>
      </c>
      <c r="G1077" s="32">
        <v>1404000</v>
      </c>
      <c r="H1077" s="32">
        <v>1404000</v>
      </c>
      <c r="I1077" s="169">
        <v>1404000</v>
      </c>
      <c r="J1077" s="170">
        <v>1404000</v>
      </c>
      <c r="K1077" s="146">
        <f t="shared" si="441"/>
        <v>0</v>
      </c>
      <c r="L1077" s="146">
        <f t="shared" si="441"/>
        <v>0</v>
      </c>
    </row>
    <row r="1078" spans="1:12" s="59" customFormat="1" ht="38.25">
      <c r="A1078" s="33" t="s">
        <v>26</v>
      </c>
      <c r="B1078" s="30" t="s">
        <v>581</v>
      </c>
      <c r="C1078" s="31" t="s">
        <v>312</v>
      </c>
      <c r="D1078" s="31" t="s">
        <v>331</v>
      </c>
      <c r="E1078" s="61" t="s">
        <v>690</v>
      </c>
      <c r="F1078" s="31" t="s">
        <v>27</v>
      </c>
      <c r="G1078" s="32">
        <v>11727027</v>
      </c>
      <c r="H1078" s="32">
        <v>11730838</v>
      </c>
      <c r="I1078" s="169">
        <v>11727027</v>
      </c>
      <c r="J1078" s="170">
        <v>11730838</v>
      </c>
      <c r="K1078" s="146">
        <f t="shared" si="441"/>
        <v>0</v>
      </c>
      <c r="L1078" s="146">
        <f t="shared" si="441"/>
        <v>0</v>
      </c>
    </row>
    <row r="1079" spans="1:12" s="59" customFormat="1" ht="25.5">
      <c r="A1079" s="29" t="s">
        <v>28</v>
      </c>
      <c r="B1079" s="30" t="s">
        <v>581</v>
      </c>
      <c r="C1079" s="31" t="s">
        <v>312</v>
      </c>
      <c r="D1079" s="31" t="s">
        <v>331</v>
      </c>
      <c r="E1079" s="61" t="s">
        <v>690</v>
      </c>
      <c r="F1079" s="31" t="s">
        <v>29</v>
      </c>
      <c r="G1079" s="32">
        <f t="shared" ref="G1079:H1079" si="461">G1080</f>
        <v>1000000</v>
      </c>
      <c r="H1079" s="32">
        <f t="shared" si="461"/>
        <v>1000000</v>
      </c>
      <c r="I1079" s="169">
        <v>1000000</v>
      </c>
      <c r="J1079" s="170">
        <v>1000000</v>
      </c>
      <c r="K1079" s="146">
        <f t="shared" si="441"/>
        <v>0</v>
      </c>
      <c r="L1079" s="146">
        <f t="shared" si="441"/>
        <v>0</v>
      </c>
    </row>
    <row r="1080" spans="1:12" s="59" customFormat="1">
      <c r="A1080" s="33" t="s">
        <v>30</v>
      </c>
      <c r="B1080" s="30" t="s">
        <v>581</v>
      </c>
      <c r="C1080" s="31" t="s">
        <v>312</v>
      </c>
      <c r="D1080" s="31" t="s">
        <v>331</v>
      </c>
      <c r="E1080" s="61" t="s">
        <v>690</v>
      </c>
      <c r="F1080" s="31" t="s">
        <v>31</v>
      </c>
      <c r="G1080" s="32">
        <v>1000000</v>
      </c>
      <c r="H1080" s="32">
        <v>1000000</v>
      </c>
      <c r="I1080" s="169">
        <v>1000000</v>
      </c>
      <c r="J1080" s="170">
        <v>1000000</v>
      </c>
      <c r="K1080" s="146">
        <f t="shared" si="441"/>
        <v>0</v>
      </c>
      <c r="L1080" s="146">
        <f t="shared" si="441"/>
        <v>0</v>
      </c>
    </row>
    <row r="1081" spans="1:12" s="59" customFormat="1">
      <c r="A1081" s="29" t="s">
        <v>32</v>
      </c>
      <c r="B1081" s="30" t="s">
        <v>581</v>
      </c>
      <c r="C1081" s="31" t="s">
        <v>312</v>
      </c>
      <c r="D1081" s="31" t="s">
        <v>331</v>
      </c>
      <c r="E1081" s="61" t="s">
        <v>690</v>
      </c>
      <c r="F1081" s="31" t="s">
        <v>33</v>
      </c>
      <c r="G1081" s="32">
        <f t="shared" ref="G1081:H1081" si="462">SUM(G1082:G1083)</f>
        <v>102500</v>
      </c>
      <c r="H1081" s="32">
        <f t="shared" si="462"/>
        <v>102500</v>
      </c>
      <c r="I1081" s="169">
        <v>102500</v>
      </c>
      <c r="J1081" s="170">
        <v>102500</v>
      </c>
      <c r="K1081" s="146">
        <f t="shared" si="441"/>
        <v>0</v>
      </c>
      <c r="L1081" s="146">
        <f t="shared" si="441"/>
        <v>0</v>
      </c>
    </row>
    <row r="1082" spans="1:12" s="59" customFormat="1">
      <c r="A1082" s="33" t="s">
        <v>34</v>
      </c>
      <c r="B1082" s="30" t="s">
        <v>581</v>
      </c>
      <c r="C1082" s="31" t="s">
        <v>312</v>
      </c>
      <c r="D1082" s="31" t="s">
        <v>331</v>
      </c>
      <c r="E1082" s="61" t="s">
        <v>690</v>
      </c>
      <c r="F1082" s="31" t="s">
        <v>35</v>
      </c>
      <c r="G1082" s="32">
        <v>100000</v>
      </c>
      <c r="H1082" s="32">
        <v>100000</v>
      </c>
      <c r="I1082" s="169">
        <v>100000</v>
      </c>
      <c r="J1082" s="170">
        <v>100000</v>
      </c>
      <c r="K1082" s="146">
        <f t="shared" si="441"/>
        <v>0</v>
      </c>
      <c r="L1082" s="146">
        <f t="shared" si="441"/>
        <v>0</v>
      </c>
    </row>
    <row r="1083" spans="1:12" s="59" customFormat="1">
      <c r="A1083" s="33" t="s">
        <v>36</v>
      </c>
      <c r="B1083" s="30" t="s">
        <v>581</v>
      </c>
      <c r="C1083" s="31" t="s">
        <v>312</v>
      </c>
      <c r="D1083" s="31" t="s">
        <v>331</v>
      </c>
      <c r="E1083" s="61" t="s">
        <v>690</v>
      </c>
      <c r="F1083" s="31" t="s">
        <v>37</v>
      </c>
      <c r="G1083" s="32">
        <v>2500</v>
      </c>
      <c r="H1083" s="32">
        <v>2500</v>
      </c>
      <c r="I1083" s="169">
        <v>2500</v>
      </c>
      <c r="J1083" s="170">
        <v>2500</v>
      </c>
      <c r="K1083" s="146">
        <f t="shared" si="441"/>
        <v>0</v>
      </c>
      <c r="L1083" s="146">
        <f t="shared" si="441"/>
        <v>0</v>
      </c>
    </row>
    <row r="1084" spans="1:12" s="59" customFormat="1">
      <c r="A1084" s="29"/>
      <c r="B1084" s="30"/>
      <c r="C1084" s="31"/>
      <c r="D1084" s="31"/>
      <c r="E1084" s="61"/>
      <c r="F1084" s="31"/>
      <c r="G1084" s="32"/>
      <c r="H1084" s="32"/>
      <c r="I1084" s="169"/>
      <c r="J1084" s="170"/>
      <c r="K1084" s="146">
        <f t="shared" si="441"/>
        <v>0</v>
      </c>
      <c r="L1084" s="146">
        <f t="shared" si="441"/>
        <v>0</v>
      </c>
    </row>
    <row r="1085" spans="1:12" s="20" customFormat="1" ht="25.5">
      <c r="A1085" s="16" t="s">
        <v>691</v>
      </c>
      <c r="B1085" s="17" t="s">
        <v>398</v>
      </c>
      <c r="C1085" s="18" t="s">
        <v>7</v>
      </c>
      <c r="D1085" s="18" t="s">
        <v>7</v>
      </c>
      <c r="E1085" s="18" t="s">
        <v>8</v>
      </c>
      <c r="F1085" s="18" t="s">
        <v>9</v>
      </c>
      <c r="G1085" s="19">
        <f>G1086+G1100</f>
        <v>204248400</v>
      </c>
      <c r="H1085" s="19">
        <f>H1086+H1100</f>
        <v>204331410</v>
      </c>
      <c r="I1085" s="157">
        <v>204248400</v>
      </c>
      <c r="J1085" s="158">
        <v>204331410</v>
      </c>
      <c r="K1085" s="146">
        <f t="shared" si="441"/>
        <v>0</v>
      </c>
      <c r="L1085" s="146">
        <f t="shared" si="441"/>
        <v>0</v>
      </c>
    </row>
    <row r="1086" spans="1:12" s="20" customFormat="1">
      <c r="A1086" s="21" t="s">
        <v>232</v>
      </c>
      <c r="B1086" s="22" t="s">
        <v>398</v>
      </c>
      <c r="C1086" s="23" t="s">
        <v>233</v>
      </c>
      <c r="D1086" s="23" t="s">
        <v>7</v>
      </c>
      <c r="E1086" s="23" t="s">
        <v>8</v>
      </c>
      <c r="F1086" s="23" t="s">
        <v>9</v>
      </c>
      <c r="G1086" s="24">
        <f t="shared" ref="G1086:H1086" si="463">G1087</f>
        <v>163636540</v>
      </c>
      <c r="H1086" s="24">
        <f t="shared" si="463"/>
        <v>163718980</v>
      </c>
      <c r="I1086" s="149">
        <v>163636540</v>
      </c>
      <c r="J1086" s="150">
        <v>163718980</v>
      </c>
      <c r="K1086" s="146">
        <f t="shared" si="441"/>
        <v>0</v>
      </c>
      <c r="L1086" s="146">
        <f t="shared" si="441"/>
        <v>0</v>
      </c>
    </row>
    <row r="1087" spans="1:12" s="20" customFormat="1">
      <c r="A1087" s="25" t="s">
        <v>447</v>
      </c>
      <c r="B1087" s="26" t="s">
        <v>398</v>
      </c>
      <c r="C1087" s="27" t="s">
        <v>233</v>
      </c>
      <c r="D1087" s="27" t="s">
        <v>13</v>
      </c>
      <c r="E1087" s="27" t="s">
        <v>8</v>
      </c>
      <c r="F1087" s="27" t="s">
        <v>9</v>
      </c>
      <c r="G1087" s="28">
        <f>G1088+G1094</f>
        <v>163636540</v>
      </c>
      <c r="H1087" s="28">
        <f>H1088+H1094</f>
        <v>163718980</v>
      </c>
      <c r="I1087" s="151">
        <v>163636540</v>
      </c>
      <c r="J1087" s="152">
        <v>163718980</v>
      </c>
      <c r="K1087" s="146">
        <f t="shared" si="441"/>
        <v>0</v>
      </c>
      <c r="L1087" s="146">
        <f t="shared" si="441"/>
        <v>0</v>
      </c>
    </row>
    <row r="1088" spans="1:12" s="20" customFormat="1" ht="25.5">
      <c r="A1088" s="29" t="s">
        <v>692</v>
      </c>
      <c r="B1088" s="30" t="s">
        <v>398</v>
      </c>
      <c r="C1088" s="31" t="s">
        <v>233</v>
      </c>
      <c r="D1088" s="31" t="s">
        <v>13</v>
      </c>
      <c r="E1088" s="31" t="s">
        <v>693</v>
      </c>
      <c r="F1088" s="31" t="s">
        <v>9</v>
      </c>
      <c r="G1088" s="32">
        <f t="shared" ref="G1088:H1091" si="464">G1089</f>
        <v>163402990</v>
      </c>
      <c r="H1088" s="32">
        <f t="shared" si="464"/>
        <v>163485430</v>
      </c>
      <c r="I1088" s="153">
        <v>163402990</v>
      </c>
      <c r="J1088" s="154">
        <v>163485430</v>
      </c>
      <c r="K1088" s="146">
        <f t="shared" si="441"/>
        <v>0</v>
      </c>
      <c r="L1088" s="146">
        <f t="shared" si="441"/>
        <v>0</v>
      </c>
    </row>
    <row r="1089" spans="1:12" s="20" customFormat="1" ht="38.25">
      <c r="A1089" s="29" t="s">
        <v>694</v>
      </c>
      <c r="B1089" s="30" t="s">
        <v>398</v>
      </c>
      <c r="C1089" s="31" t="s">
        <v>233</v>
      </c>
      <c r="D1089" s="31" t="s">
        <v>13</v>
      </c>
      <c r="E1089" s="31" t="s">
        <v>695</v>
      </c>
      <c r="F1089" s="31" t="s">
        <v>9</v>
      </c>
      <c r="G1089" s="32">
        <f t="shared" si="464"/>
        <v>163402990</v>
      </c>
      <c r="H1089" s="32">
        <f t="shared" si="464"/>
        <v>163485430</v>
      </c>
      <c r="I1089" s="153">
        <v>163402990</v>
      </c>
      <c r="J1089" s="154">
        <v>163485430</v>
      </c>
      <c r="K1089" s="146">
        <f t="shared" si="441"/>
        <v>0</v>
      </c>
      <c r="L1089" s="146">
        <f t="shared" si="441"/>
        <v>0</v>
      </c>
    </row>
    <row r="1090" spans="1:12" s="20" customFormat="1" ht="38.25">
      <c r="A1090" s="29" t="s">
        <v>696</v>
      </c>
      <c r="B1090" s="30" t="s">
        <v>398</v>
      </c>
      <c r="C1090" s="31" t="s">
        <v>233</v>
      </c>
      <c r="D1090" s="31" t="s">
        <v>13</v>
      </c>
      <c r="E1090" s="31" t="s">
        <v>697</v>
      </c>
      <c r="F1090" s="31" t="s">
        <v>9</v>
      </c>
      <c r="G1090" s="32">
        <f t="shared" si="464"/>
        <v>163402990</v>
      </c>
      <c r="H1090" s="32">
        <f t="shared" si="464"/>
        <v>163485430</v>
      </c>
      <c r="I1090" s="153">
        <v>163402990</v>
      </c>
      <c r="J1090" s="154">
        <v>163485430</v>
      </c>
      <c r="K1090" s="146">
        <f t="shared" si="441"/>
        <v>0</v>
      </c>
      <c r="L1090" s="146">
        <f t="shared" si="441"/>
        <v>0</v>
      </c>
    </row>
    <row r="1091" spans="1:12" s="20" customFormat="1" ht="25.5">
      <c r="A1091" s="33" t="s">
        <v>136</v>
      </c>
      <c r="B1091" s="30" t="s">
        <v>398</v>
      </c>
      <c r="C1091" s="31" t="s">
        <v>233</v>
      </c>
      <c r="D1091" s="31" t="s">
        <v>13</v>
      </c>
      <c r="E1091" s="31" t="s">
        <v>698</v>
      </c>
      <c r="F1091" s="31" t="s">
        <v>9</v>
      </c>
      <c r="G1091" s="32">
        <f t="shared" si="464"/>
        <v>163402990</v>
      </c>
      <c r="H1091" s="32">
        <f t="shared" si="464"/>
        <v>163485430</v>
      </c>
      <c r="I1091" s="153">
        <v>163402990</v>
      </c>
      <c r="J1091" s="154">
        <v>163485430</v>
      </c>
      <c r="K1091" s="146">
        <f t="shared" si="441"/>
        <v>0</v>
      </c>
      <c r="L1091" s="146">
        <f t="shared" si="441"/>
        <v>0</v>
      </c>
    </row>
    <row r="1092" spans="1:12" s="20" customFormat="1">
      <c r="A1092" s="29" t="s">
        <v>395</v>
      </c>
      <c r="B1092" s="30" t="s">
        <v>398</v>
      </c>
      <c r="C1092" s="31" t="s">
        <v>233</v>
      </c>
      <c r="D1092" s="31" t="s">
        <v>13</v>
      </c>
      <c r="E1092" s="31" t="s">
        <v>698</v>
      </c>
      <c r="F1092" s="31" t="s">
        <v>396</v>
      </c>
      <c r="G1092" s="32">
        <f>SUM(G1093:G1093)</f>
        <v>163402990</v>
      </c>
      <c r="H1092" s="32">
        <f>SUM(H1093:H1093)</f>
        <v>163485430</v>
      </c>
      <c r="I1092" s="153">
        <v>163402990</v>
      </c>
      <c r="J1092" s="154">
        <v>163485430</v>
      </c>
      <c r="K1092" s="146">
        <f t="shared" si="441"/>
        <v>0</v>
      </c>
      <c r="L1092" s="146">
        <f t="shared" si="441"/>
        <v>0</v>
      </c>
    </row>
    <row r="1093" spans="1:12" s="20" customFormat="1" ht="38.25">
      <c r="A1093" s="33" t="s">
        <v>397</v>
      </c>
      <c r="B1093" s="30" t="s">
        <v>398</v>
      </c>
      <c r="C1093" s="31" t="s">
        <v>233</v>
      </c>
      <c r="D1093" s="31" t="s">
        <v>13</v>
      </c>
      <c r="E1093" s="31" t="s">
        <v>698</v>
      </c>
      <c r="F1093" s="31" t="s">
        <v>398</v>
      </c>
      <c r="G1093" s="32">
        <v>163402990</v>
      </c>
      <c r="H1093" s="32">
        <v>163485430</v>
      </c>
      <c r="I1093" s="153">
        <v>163402990</v>
      </c>
      <c r="J1093" s="154">
        <v>163485430</v>
      </c>
      <c r="K1093" s="146">
        <f t="shared" si="441"/>
        <v>0</v>
      </c>
      <c r="L1093" s="146">
        <f t="shared" si="441"/>
        <v>0</v>
      </c>
    </row>
    <row r="1094" spans="1:12" s="20" customFormat="1" ht="63.75">
      <c r="A1094" s="29" t="s">
        <v>417</v>
      </c>
      <c r="B1094" s="30" t="s">
        <v>398</v>
      </c>
      <c r="C1094" s="31" t="s">
        <v>233</v>
      </c>
      <c r="D1094" s="31" t="s">
        <v>13</v>
      </c>
      <c r="E1094" s="31" t="s">
        <v>418</v>
      </c>
      <c r="F1094" s="31" t="s">
        <v>9</v>
      </c>
      <c r="G1094" s="32">
        <f t="shared" ref="G1094:H1097" si="465">G1095</f>
        <v>233550</v>
      </c>
      <c r="H1094" s="32">
        <f t="shared" si="465"/>
        <v>233550</v>
      </c>
      <c r="I1094" s="153">
        <v>233550</v>
      </c>
      <c r="J1094" s="154">
        <v>233550</v>
      </c>
      <c r="K1094" s="146">
        <f t="shared" si="441"/>
        <v>0</v>
      </c>
      <c r="L1094" s="146">
        <f t="shared" si="441"/>
        <v>0</v>
      </c>
    </row>
    <row r="1095" spans="1:12" s="20" customFormat="1" ht="25.5">
      <c r="A1095" s="29" t="s">
        <v>419</v>
      </c>
      <c r="B1095" s="30" t="s">
        <v>398</v>
      </c>
      <c r="C1095" s="31" t="s">
        <v>233</v>
      </c>
      <c r="D1095" s="31" t="s">
        <v>13</v>
      </c>
      <c r="E1095" s="31" t="s">
        <v>420</v>
      </c>
      <c r="F1095" s="31" t="s">
        <v>9</v>
      </c>
      <c r="G1095" s="32">
        <f t="shared" si="465"/>
        <v>233550</v>
      </c>
      <c r="H1095" s="32">
        <f t="shared" si="465"/>
        <v>233550</v>
      </c>
      <c r="I1095" s="153">
        <v>233550</v>
      </c>
      <c r="J1095" s="154">
        <v>233550</v>
      </c>
      <c r="K1095" s="146">
        <f t="shared" si="441"/>
        <v>0</v>
      </c>
      <c r="L1095" s="146">
        <f t="shared" si="441"/>
        <v>0</v>
      </c>
    </row>
    <row r="1096" spans="1:12" s="20" customFormat="1" ht="25.5">
      <c r="A1096" s="29" t="s">
        <v>421</v>
      </c>
      <c r="B1096" s="30" t="s">
        <v>398</v>
      </c>
      <c r="C1096" s="31" t="s">
        <v>233</v>
      </c>
      <c r="D1096" s="31" t="s">
        <v>13</v>
      </c>
      <c r="E1096" s="31" t="s">
        <v>422</v>
      </c>
      <c r="F1096" s="31" t="s">
        <v>9</v>
      </c>
      <c r="G1096" s="32">
        <f t="shared" si="465"/>
        <v>233550</v>
      </c>
      <c r="H1096" s="32">
        <f t="shared" si="465"/>
        <v>233550</v>
      </c>
      <c r="I1096" s="153">
        <v>233550</v>
      </c>
      <c r="J1096" s="154">
        <v>233550</v>
      </c>
      <c r="K1096" s="146">
        <f t="shared" si="441"/>
        <v>0</v>
      </c>
      <c r="L1096" s="146">
        <f t="shared" si="441"/>
        <v>0</v>
      </c>
    </row>
    <row r="1097" spans="1:12" s="20" customFormat="1" ht="38.25">
      <c r="A1097" s="29" t="s">
        <v>423</v>
      </c>
      <c r="B1097" s="30" t="s">
        <v>398</v>
      </c>
      <c r="C1097" s="31" t="s">
        <v>233</v>
      </c>
      <c r="D1097" s="31" t="s">
        <v>13</v>
      </c>
      <c r="E1097" s="31" t="s">
        <v>424</v>
      </c>
      <c r="F1097" s="31" t="s">
        <v>9</v>
      </c>
      <c r="G1097" s="32">
        <f t="shared" si="465"/>
        <v>233550</v>
      </c>
      <c r="H1097" s="32">
        <f t="shared" si="465"/>
        <v>233550</v>
      </c>
      <c r="I1097" s="153">
        <v>233550</v>
      </c>
      <c r="J1097" s="154">
        <v>233550</v>
      </c>
      <c r="K1097" s="146">
        <f t="shared" si="441"/>
        <v>0</v>
      </c>
      <c r="L1097" s="146">
        <f t="shared" si="441"/>
        <v>0</v>
      </c>
    </row>
    <row r="1098" spans="1:12" s="20" customFormat="1">
      <c r="A1098" s="29" t="s">
        <v>395</v>
      </c>
      <c r="B1098" s="30" t="s">
        <v>398</v>
      </c>
      <c r="C1098" s="31" t="s">
        <v>233</v>
      </c>
      <c r="D1098" s="31" t="s">
        <v>13</v>
      </c>
      <c r="E1098" s="31" t="s">
        <v>424</v>
      </c>
      <c r="F1098" s="31" t="s">
        <v>396</v>
      </c>
      <c r="G1098" s="32">
        <f t="shared" ref="G1098:H1098" si="466">SUM(G1099:G1099)</f>
        <v>233550</v>
      </c>
      <c r="H1098" s="32">
        <f t="shared" si="466"/>
        <v>233550</v>
      </c>
      <c r="I1098" s="153">
        <v>233550</v>
      </c>
      <c r="J1098" s="154">
        <v>233550</v>
      </c>
      <c r="K1098" s="146">
        <f t="shared" si="441"/>
        <v>0</v>
      </c>
      <c r="L1098" s="146">
        <f t="shared" si="441"/>
        <v>0</v>
      </c>
    </row>
    <row r="1099" spans="1:12" s="20" customFormat="1">
      <c r="A1099" s="33" t="s">
        <v>399</v>
      </c>
      <c r="B1099" s="30" t="s">
        <v>398</v>
      </c>
      <c r="C1099" s="31" t="s">
        <v>233</v>
      </c>
      <c r="D1099" s="31" t="s">
        <v>13</v>
      </c>
      <c r="E1099" s="31" t="s">
        <v>424</v>
      </c>
      <c r="F1099" s="31" t="s">
        <v>400</v>
      </c>
      <c r="G1099" s="32">
        <v>233550</v>
      </c>
      <c r="H1099" s="32">
        <v>233550</v>
      </c>
      <c r="I1099" s="153">
        <v>233550</v>
      </c>
      <c r="J1099" s="154">
        <v>233550</v>
      </c>
      <c r="K1099" s="146">
        <f t="shared" si="441"/>
        <v>0</v>
      </c>
      <c r="L1099" s="146">
        <f t="shared" si="441"/>
        <v>0</v>
      </c>
    </row>
    <row r="1100" spans="1:12" s="20" customFormat="1">
      <c r="A1100" s="21" t="s">
        <v>699</v>
      </c>
      <c r="B1100" s="22" t="s">
        <v>398</v>
      </c>
      <c r="C1100" s="23" t="s">
        <v>339</v>
      </c>
      <c r="D1100" s="23" t="s">
        <v>7</v>
      </c>
      <c r="E1100" s="23" t="s">
        <v>8</v>
      </c>
      <c r="F1100" s="23" t="s">
        <v>9</v>
      </c>
      <c r="G1100" s="24">
        <f t="shared" ref="G1100:H1100" si="467">G1101+G1108+G1130+G1137</f>
        <v>40611860</v>
      </c>
      <c r="H1100" s="24">
        <f t="shared" si="467"/>
        <v>40612430</v>
      </c>
      <c r="I1100" s="149">
        <v>40611860</v>
      </c>
      <c r="J1100" s="150">
        <v>40612430</v>
      </c>
      <c r="K1100" s="146">
        <f t="shared" si="441"/>
        <v>0</v>
      </c>
      <c r="L1100" s="146">
        <f t="shared" si="441"/>
        <v>0</v>
      </c>
    </row>
    <row r="1101" spans="1:12" s="20" customFormat="1">
      <c r="A1101" s="25" t="s">
        <v>700</v>
      </c>
      <c r="B1101" s="26" t="s">
        <v>398</v>
      </c>
      <c r="C1101" s="27" t="s">
        <v>339</v>
      </c>
      <c r="D1101" s="27" t="s">
        <v>11</v>
      </c>
      <c r="E1101" s="27" t="s">
        <v>8</v>
      </c>
      <c r="F1101" s="27" t="s">
        <v>9</v>
      </c>
      <c r="G1101" s="28">
        <f t="shared" ref="G1101:H1105" si="468">G1102</f>
        <v>3231860</v>
      </c>
      <c r="H1101" s="28">
        <f t="shared" si="468"/>
        <v>3232430</v>
      </c>
      <c r="I1101" s="151">
        <v>3231860</v>
      </c>
      <c r="J1101" s="152">
        <v>3232430</v>
      </c>
      <c r="K1101" s="146">
        <f t="shared" ref="K1101:L1162" si="469">G1101-I1101</f>
        <v>0</v>
      </c>
      <c r="L1101" s="146">
        <f t="shared" si="469"/>
        <v>0</v>
      </c>
    </row>
    <row r="1102" spans="1:12" s="20" customFormat="1" ht="25.5">
      <c r="A1102" s="29" t="s">
        <v>692</v>
      </c>
      <c r="B1102" s="30" t="s">
        <v>398</v>
      </c>
      <c r="C1102" s="31" t="s">
        <v>339</v>
      </c>
      <c r="D1102" s="31" t="s">
        <v>11</v>
      </c>
      <c r="E1102" s="31" t="s">
        <v>693</v>
      </c>
      <c r="F1102" s="31" t="s">
        <v>9</v>
      </c>
      <c r="G1102" s="32">
        <f t="shared" si="468"/>
        <v>3231860</v>
      </c>
      <c r="H1102" s="32">
        <f t="shared" si="468"/>
        <v>3232430</v>
      </c>
      <c r="I1102" s="153">
        <v>3231860</v>
      </c>
      <c r="J1102" s="154">
        <v>3232430</v>
      </c>
      <c r="K1102" s="146">
        <f t="shared" si="469"/>
        <v>0</v>
      </c>
      <c r="L1102" s="146">
        <f t="shared" si="469"/>
        <v>0</v>
      </c>
    </row>
    <row r="1103" spans="1:12" s="20" customFormat="1" ht="38.25">
      <c r="A1103" s="29" t="s">
        <v>694</v>
      </c>
      <c r="B1103" s="30" t="s">
        <v>398</v>
      </c>
      <c r="C1103" s="31" t="s">
        <v>339</v>
      </c>
      <c r="D1103" s="31" t="s">
        <v>11</v>
      </c>
      <c r="E1103" s="31" t="s">
        <v>695</v>
      </c>
      <c r="F1103" s="31" t="s">
        <v>9</v>
      </c>
      <c r="G1103" s="32">
        <f t="shared" si="468"/>
        <v>3231860</v>
      </c>
      <c r="H1103" s="32">
        <f t="shared" si="468"/>
        <v>3232430</v>
      </c>
      <c r="I1103" s="153">
        <v>3231860</v>
      </c>
      <c r="J1103" s="154">
        <v>3232430</v>
      </c>
      <c r="K1103" s="146">
        <f t="shared" si="469"/>
        <v>0</v>
      </c>
      <c r="L1103" s="146">
        <f t="shared" si="469"/>
        <v>0</v>
      </c>
    </row>
    <row r="1104" spans="1:12" s="20" customFormat="1" ht="25.5">
      <c r="A1104" s="36" t="s">
        <v>701</v>
      </c>
      <c r="B1104" s="37" t="s">
        <v>398</v>
      </c>
      <c r="C1104" s="38" t="s">
        <v>339</v>
      </c>
      <c r="D1104" s="38" t="s">
        <v>11</v>
      </c>
      <c r="E1104" s="38" t="s">
        <v>702</v>
      </c>
      <c r="F1104" s="38" t="s">
        <v>9</v>
      </c>
      <c r="G1104" s="39">
        <f t="shared" si="468"/>
        <v>3231860</v>
      </c>
      <c r="H1104" s="39">
        <f t="shared" si="468"/>
        <v>3232430</v>
      </c>
      <c r="I1104" s="159">
        <v>3231860</v>
      </c>
      <c r="J1104" s="160">
        <v>3232430</v>
      </c>
      <c r="K1104" s="146">
        <f t="shared" si="469"/>
        <v>0</v>
      </c>
      <c r="L1104" s="146">
        <f t="shared" si="469"/>
        <v>0</v>
      </c>
    </row>
    <row r="1105" spans="1:12" s="20" customFormat="1" ht="25.5">
      <c r="A1105" s="33" t="s">
        <v>136</v>
      </c>
      <c r="B1105" s="37" t="s">
        <v>398</v>
      </c>
      <c r="C1105" s="38" t="s">
        <v>339</v>
      </c>
      <c r="D1105" s="38" t="s">
        <v>11</v>
      </c>
      <c r="E1105" s="38" t="s">
        <v>703</v>
      </c>
      <c r="F1105" s="38" t="s">
        <v>9</v>
      </c>
      <c r="G1105" s="39">
        <f t="shared" si="468"/>
        <v>3231860</v>
      </c>
      <c r="H1105" s="39">
        <f t="shared" si="468"/>
        <v>3232430</v>
      </c>
      <c r="I1105" s="159">
        <v>3231860</v>
      </c>
      <c r="J1105" s="160">
        <v>3232430</v>
      </c>
      <c r="K1105" s="146">
        <f t="shared" si="469"/>
        <v>0</v>
      </c>
      <c r="L1105" s="146">
        <f t="shared" si="469"/>
        <v>0</v>
      </c>
    </row>
    <row r="1106" spans="1:12" s="20" customFormat="1">
      <c r="A1106" s="29" t="s">
        <v>395</v>
      </c>
      <c r="B1106" s="37" t="s">
        <v>398</v>
      </c>
      <c r="C1106" s="38" t="s">
        <v>339</v>
      </c>
      <c r="D1106" s="38" t="s">
        <v>11</v>
      </c>
      <c r="E1106" s="38" t="s">
        <v>703</v>
      </c>
      <c r="F1106" s="38" t="s">
        <v>396</v>
      </c>
      <c r="G1106" s="32">
        <f t="shared" ref="G1106:H1106" si="470">SUM(G1107:G1107)</f>
        <v>3231860</v>
      </c>
      <c r="H1106" s="32">
        <f t="shared" si="470"/>
        <v>3232430</v>
      </c>
      <c r="I1106" s="153">
        <v>3231860</v>
      </c>
      <c r="J1106" s="154">
        <v>3232430</v>
      </c>
      <c r="K1106" s="146">
        <f t="shared" si="469"/>
        <v>0</v>
      </c>
      <c r="L1106" s="146">
        <f t="shared" si="469"/>
        <v>0</v>
      </c>
    </row>
    <row r="1107" spans="1:12" s="20" customFormat="1" ht="38.25">
      <c r="A1107" s="33" t="s">
        <v>397</v>
      </c>
      <c r="B1107" s="37" t="s">
        <v>398</v>
      </c>
      <c r="C1107" s="38" t="s">
        <v>339</v>
      </c>
      <c r="D1107" s="38" t="s">
        <v>11</v>
      </c>
      <c r="E1107" s="38" t="s">
        <v>703</v>
      </c>
      <c r="F1107" s="38" t="s">
        <v>398</v>
      </c>
      <c r="G1107" s="32">
        <v>3231860</v>
      </c>
      <c r="H1107" s="32">
        <v>3232430</v>
      </c>
      <c r="I1107" s="153">
        <v>3231860</v>
      </c>
      <c r="J1107" s="154">
        <v>3232430</v>
      </c>
      <c r="K1107" s="146">
        <f t="shared" si="469"/>
        <v>0</v>
      </c>
      <c r="L1107" s="146">
        <f t="shared" si="469"/>
        <v>0</v>
      </c>
    </row>
    <row r="1108" spans="1:12" s="20" customFormat="1">
      <c r="A1108" s="25" t="s">
        <v>704</v>
      </c>
      <c r="B1108" s="26" t="s">
        <v>398</v>
      </c>
      <c r="C1108" s="27" t="s">
        <v>339</v>
      </c>
      <c r="D1108" s="27" t="s">
        <v>68</v>
      </c>
      <c r="E1108" s="27" t="s">
        <v>8</v>
      </c>
      <c r="F1108" s="27" t="s">
        <v>9</v>
      </c>
      <c r="G1108" s="28">
        <f t="shared" ref="G1108:H1108" si="471">G1109</f>
        <v>17720350</v>
      </c>
      <c r="H1108" s="28">
        <f t="shared" si="471"/>
        <v>17720350</v>
      </c>
      <c r="I1108" s="151">
        <v>17720350</v>
      </c>
      <c r="J1108" s="152">
        <v>17720350</v>
      </c>
      <c r="K1108" s="146">
        <f t="shared" si="469"/>
        <v>0</v>
      </c>
      <c r="L1108" s="146">
        <f t="shared" si="469"/>
        <v>0</v>
      </c>
    </row>
    <row r="1109" spans="1:12" s="20" customFormat="1" ht="25.5">
      <c r="A1109" s="29" t="s">
        <v>692</v>
      </c>
      <c r="B1109" s="30" t="s">
        <v>398</v>
      </c>
      <c r="C1109" s="31" t="s">
        <v>339</v>
      </c>
      <c r="D1109" s="31" t="s">
        <v>68</v>
      </c>
      <c r="E1109" s="31" t="s">
        <v>693</v>
      </c>
      <c r="F1109" s="31" t="s">
        <v>9</v>
      </c>
      <c r="G1109" s="32">
        <f t="shared" ref="G1109:H1109" si="472">G1110+G1115</f>
        <v>17720350</v>
      </c>
      <c r="H1109" s="32">
        <f t="shared" si="472"/>
        <v>17720350</v>
      </c>
      <c r="I1109" s="153">
        <v>17720350</v>
      </c>
      <c r="J1109" s="154">
        <v>17720350</v>
      </c>
      <c r="K1109" s="146">
        <f t="shared" si="469"/>
        <v>0</v>
      </c>
      <c r="L1109" s="146">
        <f t="shared" si="469"/>
        <v>0</v>
      </c>
    </row>
    <row r="1110" spans="1:12" s="20" customFormat="1" ht="38.25">
      <c r="A1110" s="29" t="s">
        <v>694</v>
      </c>
      <c r="B1110" s="30" t="s">
        <v>398</v>
      </c>
      <c r="C1110" s="31" t="s">
        <v>339</v>
      </c>
      <c r="D1110" s="31" t="s">
        <v>68</v>
      </c>
      <c r="E1110" s="31" t="s">
        <v>695</v>
      </c>
      <c r="F1110" s="31" t="s">
        <v>9</v>
      </c>
      <c r="G1110" s="32">
        <f t="shared" ref="G1110:H1112" si="473">G1111</f>
        <v>11724350</v>
      </c>
      <c r="H1110" s="32">
        <f t="shared" si="473"/>
        <v>11724350</v>
      </c>
      <c r="I1110" s="153">
        <v>11724350</v>
      </c>
      <c r="J1110" s="154">
        <v>11724350</v>
      </c>
      <c r="K1110" s="146">
        <f t="shared" si="469"/>
        <v>0</v>
      </c>
      <c r="L1110" s="146">
        <f t="shared" si="469"/>
        <v>0</v>
      </c>
    </row>
    <row r="1111" spans="1:12" s="20" customFormat="1" ht="63.75">
      <c r="A1111" s="29" t="s">
        <v>705</v>
      </c>
      <c r="B1111" s="30" t="s">
        <v>398</v>
      </c>
      <c r="C1111" s="31" t="s">
        <v>339</v>
      </c>
      <c r="D1111" s="31" t="s">
        <v>68</v>
      </c>
      <c r="E1111" s="31" t="s">
        <v>706</v>
      </c>
      <c r="F1111" s="31" t="s">
        <v>9</v>
      </c>
      <c r="G1111" s="32">
        <f t="shared" si="473"/>
        <v>11724350</v>
      </c>
      <c r="H1111" s="32">
        <f t="shared" si="473"/>
        <v>11724350</v>
      </c>
      <c r="I1111" s="153">
        <v>11724350</v>
      </c>
      <c r="J1111" s="154">
        <v>11724350</v>
      </c>
      <c r="K1111" s="146">
        <f t="shared" si="469"/>
        <v>0</v>
      </c>
      <c r="L1111" s="146">
        <f t="shared" si="469"/>
        <v>0</v>
      </c>
    </row>
    <row r="1112" spans="1:12" s="20" customFormat="1" ht="25.5">
      <c r="A1112" s="33" t="s">
        <v>136</v>
      </c>
      <c r="B1112" s="37" t="s">
        <v>398</v>
      </c>
      <c r="C1112" s="31" t="s">
        <v>339</v>
      </c>
      <c r="D1112" s="31" t="s">
        <v>68</v>
      </c>
      <c r="E1112" s="38" t="s">
        <v>707</v>
      </c>
      <c r="F1112" s="38" t="s">
        <v>9</v>
      </c>
      <c r="G1112" s="39">
        <f t="shared" si="473"/>
        <v>11724350</v>
      </c>
      <c r="H1112" s="39">
        <f t="shared" si="473"/>
        <v>11724350</v>
      </c>
      <c r="I1112" s="159">
        <v>11724350</v>
      </c>
      <c r="J1112" s="160">
        <v>11724350</v>
      </c>
      <c r="K1112" s="146">
        <f t="shared" si="469"/>
        <v>0</v>
      </c>
      <c r="L1112" s="146">
        <f t="shared" si="469"/>
        <v>0</v>
      </c>
    </row>
    <row r="1113" spans="1:12" s="20" customFormat="1">
      <c r="A1113" s="29" t="s">
        <v>395</v>
      </c>
      <c r="B1113" s="37" t="s">
        <v>398</v>
      </c>
      <c r="C1113" s="31" t="s">
        <v>339</v>
      </c>
      <c r="D1113" s="31" t="s">
        <v>68</v>
      </c>
      <c r="E1113" s="38" t="s">
        <v>707</v>
      </c>
      <c r="F1113" s="38" t="s">
        <v>396</v>
      </c>
      <c r="G1113" s="32">
        <f t="shared" ref="G1113:H1113" si="474">SUM(G1114:G1114)</f>
        <v>11724350</v>
      </c>
      <c r="H1113" s="32">
        <f t="shared" si="474"/>
        <v>11724350</v>
      </c>
      <c r="I1113" s="153">
        <v>11724350</v>
      </c>
      <c r="J1113" s="154">
        <v>11724350</v>
      </c>
      <c r="K1113" s="146">
        <f t="shared" si="469"/>
        <v>0</v>
      </c>
      <c r="L1113" s="146">
        <f t="shared" si="469"/>
        <v>0</v>
      </c>
    </row>
    <row r="1114" spans="1:12" s="20" customFormat="1" ht="38.25">
      <c r="A1114" s="33" t="s">
        <v>397</v>
      </c>
      <c r="B1114" s="37" t="s">
        <v>398</v>
      </c>
      <c r="C1114" s="31" t="s">
        <v>339</v>
      </c>
      <c r="D1114" s="31" t="s">
        <v>68</v>
      </c>
      <c r="E1114" s="38" t="s">
        <v>707</v>
      </c>
      <c r="F1114" s="38" t="s">
        <v>398</v>
      </c>
      <c r="G1114" s="32">
        <v>11724350</v>
      </c>
      <c r="H1114" s="32">
        <v>11724350</v>
      </c>
      <c r="I1114" s="153">
        <v>11724350</v>
      </c>
      <c r="J1114" s="154">
        <v>11724350</v>
      </c>
      <c r="K1114" s="146">
        <f t="shared" si="469"/>
        <v>0</v>
      </c>
      <c r="L1114" s="146">
        <f t="shared" si="469"/>
        <v>0</v>
      </c>
    </row>
    <row r="1115" spans="1:12" s="20" customFormat="1" ht="25.5">
      <c r="A1115" s="29" t="s">
        <v>708</v>
      </c>
      <c r="B1115" s="30" t="s">
        <v>398</v>
      </c>
      <c r="C1115" s="31" t="s">
        <v>339</v>
      </c>
      <c r="D1115" s="31" t="s">
        <v>68</v>
      </c>
      <c r="E1115" s="31" t="s">
        <v>709</v>
      </c>
      <c r="F1115" s="31" t="s">
        <v>9</v>
      </c>
      <c r="G1115" s="32">
        <f t="shared" ref="G1115:H1115" si="475">G1116+G1122+G1126</f>
        <v>5996000</v>
      </c>
      <c r="H1115" s="32">
        <f t="shared" si="475"/>
        <v>5996000</v>
      </c>
      <c r="I1115" s="153">
        <v>5996000</v>
      </c>
      <c r="J1115" s="154">
        <v>5996000</v>
      </c>
      <c r="K1115" s="146">
        <f t="shared" si="469"/>
        <v>0</v>
      </c>
      <c r="L1115" s="146">
        <f t="shared" si="469"/>
        <v>0</v>
      </c>
    </row>
    <row r="1116" spans="1:12" s="20" customFormat="1" ht="25.5">
      <c r="A1116" s="29" t="s">
        <v>710</v>
      </c>
      <c r="B1116" s="30" t="s">
        <v>398</v>
      </c>
      <c r="C1116" s="31" t="s">
        <v>339</v>
      </c>
      <c r="D1116" s="31" t="s">
        <v>68</v>
      </c>
      <c r="E1116" s="31" t="s">
        <v>711</v>
      </c>
      <c r="F1116" s="31" t="s">
        <v>9</v>
      </c>
      <c r="G1116" s="32">
        <f t="shared" ref="G1116:H1116" si="476">G1117</f>
        <v>5928500</v>
      </c>
      <c r="H1116" s="32">
        <f t="shared" si="476"/>
        <v>5928500</v>
      </c>
      <c r="I1116" s="153">
        <v>5928500</v>
      </c>
      <c r="J1116" s="154">
        <v>5928500</v>
      </c>
      <c r="K1116" s="146">
        <f t="shared" si="469"/>
        <v>0</v>
      </c>
      <c r="L1116" s="146">
        <f t="shared" si="469"/>
        <v>0</v>
      </c>
    </row>
    <row r="1117" spans="1:12" s="20" customFormat="1" ht="25.5">
      <c r="A1117" s="29" t="s">
        <v>712</v>
      </c>
      <c r="B1117" s="30" t="s">
        <v>398</v>
      </c>
      <c r="C1117" s="31" t="s">
        <v>339</v>
      </c>
      <c r="D1117" s="31" t="s">
        <v>68</v>
      </c>
      <c r="E1117" s="31" t="s">
        <v>713</v>
      </c>
      <c r="F1117" s="31" t="s">
        <v>9</v>
      </c>
      <c r="G1117" s="32">
        <f t="shared" ref="G1117:H1117" si="477">G1120+G1118</f>
        <v>5928500</v>
      </c>
      <c r="H1117" s="32">
        <f t="shared" si="477"/>
        <v>5928500</v>
      </c>
      <c r="I1117" s="153">
        <v>5928500</v>
      </c>
      <c r="J1117" s="154">
        <v>5928500</v>
      </c>
      <c r="K1117" s="146">
        <f t="shared" si="469"/>
        <v>0</v>
      </c>
      <c r="L1117" s="146">
        <f t="shared" si="469"/>
        <v>0</v>
      </c>
    </row>
    <row r="1118" spans="1:12" s="20" customFormat="1">
      <c r="A1118" s="29" t="s">
        <v>138</v>
      </c>
      <c r="B1118" s="30" t="s">
        <v>398</v>
      </c>
      <c r="C1118" s="31" t="s">
        <v>339</v>
      </c>
      <c r="D1118" s="31" t="s">
        <v>68</v>
      </c>
      <c r="E1118" s="31" t="s">
        <v>713</v>
      </c>
      <c r="F1118" s="31" t="s">
        <v>139</v>
      </c>
      <c r="G1118" s="32">
        <f t="shared" ref="G1118:H1118" si="478">SUM(G1119:G1119)</f>
        <v>3928500</v>
      </c>
      <c r="H1118" s="32">
        <f t="shared" si="478"/>
        <v>3928500</v>
      </c>
      <c r="I1118" s="153">
        <v>3928500</v>
      </c>
      <c r="J1118" s="154">
        <v>3928500</v>
      </c>
      <c r="K1118" s="146">
        <f t="shared" si="469"/>
        <v>0</v>
      </c>
      <c r="L1118" s="146">
        <f t="shared" si="469"/>
        <v>0</v>
      </c>
    </row>
    <row r="1119" spans="1:12" s="20" customFormat="1" ht="38.25">
      <c r="A1119" s="29" t="s">
        <v>714</v>
      </c>
      <c r="B1119" s="30" t="s">
        <v>398</v>
      </c>
      <c r="C1119" s="31" t="s">
        <v>339</v>
      </c>
      <c r="D1119" s="31" t="s">
        <v>68</v>
      </c>
      <c r="E1119" s="31" t="s">
        <v>713</v>
      </c>
      <c r="F1119" s="31" t="s">
        <v>715</v>
      </c>
      <c r="G1119" s="32">
        <v>3928500</v>
      </c>
      <c r="H1119" s="32">
        <v>3928500</v>
      </c>
      <c r="I1119" s="153">
        <v>3928500</v>
      </c>
      <c r="J1119" s="154">
        <v>3928500</v>
      </c>
      <c r="K1119" s="146">
        <f t="shared" si="469"/>
        <v>0</v>
      </c>
      <c r="L1119" s="146">
        <f t="shared" si="469"/>
        <v>0</v>
      </c>
    </row>
    <row r="1120" spans="1:12" s="20" customFormat="1" ht="25.5">
      <c r="A1120" s="29" t="s">
        <v>28</v>
      </c>
      <c r="B1120" s="30" t="s">
        <v>398</v>
      </c>
      <c r="C1120" s="31" t="s">
        <v>339</v>
      </c>
      <c r="D1120" s="31" t="s">
        <v>68</v>
      </c>
      <c r="E1120" s="31" t="s">
        <v>713</v>
      </c>
      <c r="F1120" s="31" t="s">
        <v>29</v>
      </c>
      <c r="G1120" s="32">
        <f t="shared" ref="G1120:H1120" si="479">G1121</f>
        <v>2000000</v>
      </c>
      <c r="H1120" s="32">
        <f t="shared" si="479"/>
        <v>2000000</v>
      </c>
      <c r="I1120" s="153">
        <v>2000000</v>
      </c>
      <c r="J1120" s="154">
        <v>2000000</v>
      </c>
      <c r="K1120" s="146">
        <f t="shared" si="469"/>
        <v>0</v>
      </c>
      <c r="L1120" s="146">
        <f t="shared" si="469"/>
        <v>0</v>
      </c>
    </row>
    <row r="1121" spans="1:12" s="20" customFormat="1">
      <c r="A1121" s="33" t="s">
        <v>30</v>
      </c>
      <c r="B1121" s="30" t="s">
        <v>398</v>
      </c>
      <c r="C1121" s="31" t="s">
        <v>339</v>
      </c>
      <c r="D1121" s="31" t="s">
        <v>68</v>
      </c>
      <c r="E1121" s="31" t="s">
        <v>713</v>
      </c>
      <c r="F1121" s="31" t="s">
        <v>31</v>
      </c>
      <c r="G1121" s="32">
        <v>2000000</v>
      </c>
      <c r="H1121" s="32">
        <v>2000000</v>
      </c>
      <c r="I1121" s="153">
        <v>2000000</v>
      </c>
      <c r="J1121" s="154">
        <v>2000000</v>
      </c>
      <c r="K1121" s="146">
        <f t="shared" si="469"/>
        <v>0</v>
      </c>
      <c r="L1121" s="146">
        <f t="shared" si="469"/>
        <v>0</v>
      </c>
    </row>
    <row r="1122" spans="1:12" s="20" customFormat="1" ht="38.25">
      <c r="A1122" s="36" t="s">
        <v>716</v>
      </c>
      <c r="B1122" s="30" t="s">
        <v>398</v>
      </c>
      <c r="C1122" s="31" t="s">
        <v>339</v>
      </c>
      <c r="D1122" s="31" t="s">
        <v>68</v>
      </c>
      <c r="E1122" s="31" t="s">
        <v>717</v>
      </c>
      <c r="F1122" s="31" t="s">
        <v>9</v>
      </c>
      <c r="G1122" s="32">
        <f t="shared" ref="G1122:H1124" si="480">G1123</f>
        <v>11250</v>
      </c>
      <c r="H1122" s="32">
        <f t="shared" si="480"/>
        <v>11250</v>
      </c>
      <c r="I1122" s="153">
        <v>11250</v>
      </c>
      <c r="J1122" s="154">
        <v>11250</v>
      </c>
      <c r="K1122" s="146">
        <f t="shared" si="469"/>
        <v>0</v>
      </c>
      <c r="L1122" s="146">
        <f t="shared" si="469"/>
        <v>0</v>
      </c>
    </row>
    <row r="1123" spans="1:12" s="20" customFormat="1">
      <c r="A1123" s="33" t="s">
        <v>718</v>
      </c>
      <c r="B1123" s="30" t="s">
        <v>398</v>
      </c>
      <c r="C1123" s="31" t="s">
        <v>339</v>
      </c>
      <c r="D1123" s="31" t="s">
        <v>68</v>
      </c>
      <c r="E1123" s="31" t="s">
        <v>719</v>
      </c>
      <c r="F1123" s="31" t="s">
        <v>9</v>
      </c>
      <c r="G1123" s="32">
        <f t="shared" si="480"/>
        <v>11250</v>
      </c>
      <c r="H1123" s="32">
        <f t="shared" si="480"/>
        <v>11250</v>
      </c>
      <c r="I1123" s="153">
        <v>11250</v>
      </c>
      <c r="J1123" s="154">
        <v>11250</v>
      </c>
      <c r="K1123" s="146">
        <f t="shared" si="469"/>
        <v>0</v>
      </c>
      <c r="L1123" s="146">
        <f t="shared" si="469"/>
        <v>0</v>
      </c>
    </row>
    <row r="1124" spans="1:12" s="20" customFormat="1" ht="25.5">
      <c r="A1124" s="29" t="s">
        <v>28</v>
      </c>
      <c r="B1124" s="30" t="s">
        <v>398</v>
      </c>
      <c r="C1124" s="31" t="s">
        <v>339</v>
      </c>
      <c r="D1124" s="31" t="s">
        <v>68</v>
      </c>
      <c r="E1124" s="31" t="s">
        <v>719</v>
      </c>
      <c r="F1124" s="31" t="s">
        <v>29</v>
      </c>
      <c r="G1124" s="32">
        <f t="shared" si="480"/>
        <v>11250</v>
      </c>
      <c r="H1124" s="32">
        <f t="shared" si="480"/>
        <v>11250</v>
      </c>
      <c r="I1124" s="153">
        <v>11250</v>
      </c>
      <c r="J1124" s="154">
        <v>11250</v>
      </c>
      <c r="K1124" s="146">
        <f t="shared" si="469"/>
        <v>0</v>
      </c>
      <c r="L1124" s="146">
        <f t="shared" si="469"/>
        <v>0</v>
      </c>
    </row>
    <row r="1125" spans="1:12" s="20" customFormat="1">
      <c r="A1125" s="33" t="s">
        <v>30</v>
      </c>
      <c r="B1125" s="30" t="s">
        <v>398</v>
      </c>
      <c r="C1125" s="31" t="s">
        <v>339</v>
      </c>
      <c r="D1125" s="31" t="s">
        <v>68</v>
      </c>
      <c r="E1125" s="31" t="s">
        <v>719</v>
      </c>
      <c r="F1125" s="31" t="s">
        <v>31</v>
      </c>
      <c r="G1125" s="32">
        <v>11250</v>
      </c>
      <c r="H1125" s="32">
        <v>11250</v>
      </c>
      <c r="I1125" s="153">
        <v>11250</v>
      </c>
      <c r="J1125" s="154">
        <v>11250</v>
      </c>
      <c r="K1125" s="146">
        <f t="shared" si="469"/>
        <v>0</v>
      </c>
      <c r="L1125" s="146">
        <f t="shared" si="469"/>
        <v>0</v>
      </c>
    </row>
    <row r="1126" spans="1:12" s="20" customFormat="1" ht="38.25">
      <c r="A1126" s="36" t="s">
        <v>720</v>
      </c>
      <c r="B1126" s="30" t="s">
        <v>398</v>
      </c>
      <c r="C1126" s="31" t="s">
        <v>339</v>
      </c>
      <c r="D1126" s="31" t="s">
        <v>68</v>
      </c>
      <c r="E1126" s="31" t="s">
        <v>721</v>
      </c>
      <c r="F1126" s="31" t="s">
        <v>9</v>
      </c>
      <c r="G1126" s="32">
        <f t="shared" ref="G1126:H1128" si="481">G1127</f>
        <v>56250</v>
      </c>
      <c r="H1126" s="32">
        <f t="shared" si="481"/>
        <v>56250</v>
      </c>
      <c r="I1126" s="153">
        <v>56250</v>
      </c>
      <c r="J1126" s="154">
        <v>56250</v>
      </c>
      <c r="K1126" s="146">
        <f t="shared" si="469"/>
        <v>0</v>
      </c>
      <c r="L1126" s="146">
        <f t="shared" si="469"/>
        <v>0</v>
      </c>
    </row>
    <row r="1127" spans="1:12" s="20" customFormat="1" ht="25.5">
      <c r="A1127" s="33" t="s">
        <v>722</v>
      </c>
      <c r="B1127" s="30" t="s">
        <v>398</v>
      </c>
      <c r="C1127" s="31" t="s">
        <v>339</v>
      </c>
      <c r="D1127" s="31" t="s">
        <v>68</v>
      </c>
      <c r="E1127" s="31" t="s">
        <v>723</v>
      </c>
      <c r="F1127" s="31" t="s">
        <v>9</v>
      </c>
      <c r="G1127" s="32">
        <f t="shared" si="481"/>
        <v>56250</v>
      </c>
      <c r="H1127" s="32">
        <f t="shared" si="481"/>
        <v>56250</v>
      </c>
      <c r="I1127" s="153">
        <v>56250</v>
      </c>
      <c r="J1127" s="154">
        <v>56250</v>
      </c>
      <c r="K1127" s="146">
        <f t="shared" si="469"/>
        <v>0</v>
      </c>
      <c r="L1127" s="146">
        <f t="shared" si="469"/>
        <v>0</v>
      </c>
    </row>
    <row r="1128" spans="1:12" s="20" customFormat="1" ht="25.5">
      <c r="A1128" s="29" t="s">
        <v>28</v>
      </c>
      <c r="B1128" s="30" t="s">
        <v>398</v>
      </c>
      <c r="C1128" s="31" t="s">
        <v>339</v>
      </c>
      <c r="D1128" s="31" t="s">
        <v>68</v>
      </c>
      <c r="E1128" s="31" t="s">
        <v>723</v>
      </c>
      <c r="F1128" s="31" t="s">
        <v>29</v>
      </c>
      <c r="G1128" s="32">
        <f t="shared" si="481"/>
        <v>56250</v>
      </c>
      <c r="H1128" s="32">
        <f t="shared" si="481"/>
        <v>56250</v>
      </c>
      <c r="I1128" s="153">
        <v>56250</v>
      </c>
      <c r="J1128" s="154">
        <v>56250</v>
      </c>
      <c r="K1128" s="146">
        <f t="shared" si="469"/>
        <v>0</v>
      </c>
      <c r="L1128" s="146">
        <f t="shared" si="469"/>
        <v>0</v>
      </c>
    </row>
    <row r="1129" spans="1:12" s="20" customFormat="1">
      <c r="A1129" s="33" t="s">
        <v>30</v>
      </c>
      <c r="B1129" s="30" t="s">
        <v>398</v>
      </c>
      <c r="C1129" s="31" t="s">
        <v>339</v>
      </c>
      <c r="D1129" s="31" t="s">
        <v>68</v>
      </c>
      <c r="E1129" s="31" t="s">
        <v>723</v>
      </c>
      <c r="F1129" s="31" t="s">
        <v>31</v>
      </c>
      <c r="G1129" s="32">
        <v>56250</v>
      </c>
      <c r="H1129" s="32">
        <v>56250</v>
      </c>
      <c r="I1129" s="153">
        <v>56250</v>
      </c>
      <c r="J1129" s="154">
        <v>56250</v>
      </c>
      <c r="K1129" s="146">
        <f t="shared" si="469"/>
        <v>0</v>
      </c>
      <c r="L1129" s="146">
        <f t="shared" si="469"/>
        <v>0</v>
      </c>
    </row>
    <row r="1130" spans="1:12" s="20" customFormat="1">
      <c r="A1130" s="25" t="s">
        <v>724</v>
      </c>
      <c r="B1130" s="26" t="s">
        <v>398</v>
      </c>
      <c r="C1130" s="27" t="s">
        <v>339</v>
      </c>
      <c r="D1130" s="27" t="s">
        <v>13</v>
      </c>
      <c r="E1130" s="27" t="s">
        <v>8</v>
      </c>
      <c r="F1130" s="27" t="s">
        <v>9</v>
      </c>
      <c r="G1130" s="28">
        <f t="shared" ref="G1130:H1135" si="482">G1131</f>
        <v>1500000</v>
      </c>
      <c r="H1130" s="28">
        <f t="shared" si="482"/>
        <v>1500000</v>
      </c>
      <c r="I1130" s="151">
        <v>1500000</v>
      </c>
      <c r="J1130" s="152">
        <v>1500000</v>
      </c>
      <c r="K1130" s="146">
        <f t="shared" si="469"/>
        <v>0</v>
      </c>
      <c r="L1130" s="146">
        <f t="shared" si="469"/>
        <v>0</v>
      </c>
    </row>
    <row r="1131" spans="1:12" s="20" customFormat="1" ht="25.5">
      <c r="A1131" s="29" t="s">
        <v>692</v>
      </c>
      <c r="B1131" s="30" t="s">
        <v>398</v>
      </c>
      <c r="C1131" s="31" t="s">
        <v>339</v>
      </c>
      <c r="D1131" s="31" t="s">
        <v>13</v>
      </c>
      <c r="E1131" s="31" t="s">
        <v>693</v>
      </c>
      <c r="F1131" s="31" t="s">
        <v>9</v>
      </c>
      <c r="G1131" s="32">
        <f t="shared" si="482"/>
        <v>1500000</v>
      </c>
      <c r="H1131" s="32">
        <f t="shared" si="482"/>
        <v>1500000</v>
      </c>
      <c r="I1131" s="153">
        <v>1500000</v>
      </c>
      <c r="J1131" s="154">
        <v>1500000</v>
      </c>
      <c r="K1131" s="146">
        <f t="shared" si="469"/>
        <v>0</v>
      </c>
      <c r="L1131" s="146">
        <f t="shared" si="469"/>
        <v>0</v>
      </c>
    </row>
    <row r="1132" spans="1:12" s="20" customFormat="1" ht="25.5">
      <c r="A1132" s="29" t="s">
        <v>708</v>
      </c>
      <c r="B1132" s="30" t="s">
        <v>398</v>
      </c>
      <c r="C1132" s="31" t="s">
        <v>339</v>
      </c>
      <c r="D1132" s="31" t="s">
        <v>13</v>
      </c>
      <c r="E1132" s="31" t="s">
        <v>709</v>
      </c>
      <c r="F1132" s="31" t="s">
        <v>9</v>
      </c>
      <c r="G1132" s="32">
        <f t="shared" si="482"/>
        <v>1500000</v>
      </c>
      <c r="H1132" s="32">
        <f t="shared" si="482"/>
        <v>1500000</v>
      </c>
      <c r="I1132" s="153">
        <v>1500000</v>
      </c>
      <c r="J1132" s="154">
        <v>1500000</v>
      </c>
      <c r="K1132" s="146">
        <f t="shared" si="469"/>
        <v>0</v>
      </c>
      <c r="L1132" s="146">
        <f t="shared" si="469"/>
        <v>0</v>
      </c>
    </row>
    <row r="1133" spans="1:12" s="20" customFormat="1" ht="51">
      <c r="A1133" s="29" t="s">
        <v>725</v>
      </c>
      <c r="B1133" s="30" t="s">
        <v>398</v>
      </c>
      <c r="C1133" s="31" t="s">
        <v>339</v>
      </c>
      <c r="D1133" s="31" t="s">
        <v>13</v>
      </c>
      <c r="E1133" s="31" t="s">
        <v>726</v>
      </c>
      <c r="F1133" s="31" t="s">
        <v>9</v>
      </c>
      <c r="G1133" s="32">
        <f t="shared" si="482"/>
        <v>1500000</v>
      </c>
      <c r="H1133" s="32">
        <f t="shared" si="482"/>
        <v>1500000</v>
      </c>
      <c r="I1133" s="153">
        <v>1500000</v>
      </c>
      <c r="J1133" s="154">
        <v>1500000</v>
      </c>
      <c r="K1133" s="146">
        <f t="shared" si="469"/>
        <v>0</v>
      </c>
      <c r="L1133" s="146">
        <f t="shared" si="469"/>
        <v>0</v>
      </c>
    </row>
    <row r="1134" spans="1:12" s="20" customFormat="1" ht="63.75">
      <c r="A1134" s="29" t="s">
        <v>727</v>
      </c>
      <c r="B1134" s="30" t="s">
        <v>398</v>
      </c>
      <c r="C1134" s="31" t="s">
        <v>339</v>
      </c>
      <c r="D1134" s="31" t="s">
        <v>13</v>
      </c>
      <c r="E1134" s="31" t="s">
        <v>728</v>
      </c>
      <c r="F1134" s="31" t="s">
        <v>9</v>
      </c>
      <c r="G1134" s="32">
        <f t="shared" si="482"/>
        <v>1500000</v>
      </c>
      <c r="H1134" s="32">
        <f t="shared" si="482"/>
        <v>1500000</v>
      </c>
      <c r="I1134" s="153">
        <v>1500000</v>
      </c>
      <c r="J1134" s="154">
        <v>1500000</v>
      </c>
      <c r="K1134" s="146">
        <f t="shared" si="469"/>
        <v>0</v>
      </c>
      <c r="L1134" s="146">
        <f t="shared" si="469"/>
        <v>0</v>
      </c>
    </row>
    <row r="1135" spans="1:12" s="20" customFormat="1" ht="25.5">
      <c r="A1135" s="29" t="s">
        <v>188</v>
      </c>
      <c r="B1135" s="30" t="s">
        <v>398</v>
      </c>
      <c r="C1135" s="31" t="s">
        <v>339</v>
      </c>
      <c r="D1135" s="31" t="s">
        <v>13</v>
      </c>
      <c r="E1135" s="31" t="s">
        <v>728</v>
      </c>
      <c r="F1135" s="31" t="s">
        <v>189</v>
      </c>
      <c r="G1135" s="32">
        <f t="shared" si="482"/>
        <v>1500000</v>
      </c>
      <c r="H1135" s="32">
        <f t="shared" si="482"/>
        <v>1500000</v>
      </c>
      <c r="I1135" s="153">
        <v>1500000</v>
      </c>
      <c r="J1135" s="154">
        <v>1500000</v>
      </c>
      <c r="K1135" s="146">
        <f t="shared" si="469"/>
        <v>0</v>
      </c>
      <c r="L1135" s="146">
        <f t="shared" si="469"/>
        <v>0</v>
      </c>
    </row>
    <row r="1136" spans="1:12" s="20" customFormat="1" ht="25.5">
      <c r="A1136" s="29" t="s">
        <v>219</v>
      </c>
      <c r="B1136" s="30" t="s">
        <v>398</v>
      </c>
      <c r="C1136" s="31" t="s">
        <v>339</v>
      </c>
      <c r="D1136" s="31" t="s">
        <v>13</v>
      </c>
      <c r="E1136" s="31" t="s">
        <v>728</v>
      </c>
      <c r="F1136" s="31" t="s">
        <v>220</v>
      </c>
      <c r="G1136" s="32">
        <v>1500000</v>
      </c>
      <c r="H1136" s="32">
        <v>1500000</v>
      </c>
      <c r="I1136" s="153">
        <v>1500000</v>
      </c>
      <c r="J1136" s="154">
        <v>1500000</v>
      </c>
      <c r="K1136" s="146">
        <f t="shared" si="469"/>
        <v>0</v>
      </c>
      <c r="L1136" s="146">
        <f t="shared" si="469"/>
        <v>0</v>
      </c>
    </row>
    <row r="1137" spans="1:12" s="20" customFormat="1">
      <c r="A1137" s="25" t="s">
        <v>729</v>
      </c>
      <c r="B1137" s="26" t="s">
        <v>398</v>
      </c>
      <c r="C1137" s="27" t="s">
        <v>339</v>
      </c>
      <c r="D1137" s="27" t="s">
        <v>91</v>
      </c>
      <c r="E1137" s="27" t="s">
        <v>8</v>
      </c>
      <c r="F1137" s="27" t="s">
        <v>9</v>
      </c>
      <c r="G1137" s="28">
        <f t="shared" ref="G1137:H1138" si="483">G1138</f>
        <v>18159650</v>
      </c>
      <c r="H1137" s="28">
        <f t="shared" si="483"/>
        <v>18159650</v>
      </c>
      <c r="I1137" s="151">
        <v>18159650</v>
      </c>
      <c r="J1137" s="152">
        <v>18159650</v>
      </c>
      <c r="K1137" s="146">
        <f t="shared" si="469"/>
        <v>0</v>
      </c>
      <c r="L1137" s="146">
        <f t="shared" si="469"/>
        <v>0</v>
      </c>
    </row>
    <row r="1138" spans="1:12" s="20" customFormat="1" ht="25.5">
      <c r="A1138" s="29" t="s">
        <v>730</v>
      </c>
      <c r="B1138" s="30" t="s">
        <v>398</v>
      </c>
      <c r="C1138" s="31" t="s">
        <v>339</v>
      </c>
      <c r="D1138" s="31" t="s">
        <v>91</v>
      </c>
      <c r="E1138" s="31" t="s">
        <v>731</v>
      </c>
      <c r="F1138" s="31" t="s">
        <v>9</v>
      </c>
      <c r="G1138" s="32">
        <f t="shared" si="483"/>
        <v>18159650</v>
      </c>
      <c r="H1138" s="32">
        <f t="shared" si="483"/>
        <v>18159650</v>
      </c>
      <c r="I1138" s="153">
        <v>18159650</v>
      </c>
      <c r="J1138" s="154">
        <v>18159650</v>
      </c>
      <c r="K1138" s="146">
        <f t="shared" si="469"/>
        <v>0</v>
      </c>
      <c r="L1138" s="146">
        <f t="shared" si="469"/>
        <v>0</v>
      </c>
    </row>
    <row r="1139" spans="1:12" s="20" customFormat="1" ht="38.25">
      <c r="A1139" s="29" t="s">
        <v>732</v>
      </c>
      <c r="B1139" s="30" t="s">
        <v>398</v>
      </c>
      <c r="C1139" s="31" t="s">
        <v>339</v>
      </c>
      <c r="D1139" s="31" t="s">
        <v>91</v>
      </c>
      <c r="E1139" s="31" t="s">
        <v>733</v>
      </c>
      <c r="F1139" s="31" t="s">
        <v>9</v>
      </c>
      <c r="G1139" s="32">
        <f>G1140+G1148+G1152</f>
        <v>18159650</v>
      </c>
      <c r="H1139" s="32">
        <f>H1140+H1148+H1152</f>
        <v>18159650</v>
      </c>
      <c r="I1139" s="153">
        <v>18159650</v>
      </c>
      <c r="J1139" s="154">
        <v>18159650</v>
      </c>
      <c r="K1139" s="146">
        <f t="shared" si="469"/>
        <v>0</v>
      </c>
      <c r="L1139" s="146">
        <f t="shared" si="469"/>
        <v>0</v>
      </c>
    </row>
    <row r="1140" spans="1:12" s="20" customFormat="1" ht="25.5">
      <c r="A1140" s="29" t="s">
        <v>18</v>
      </c>
      <c r="B1140" s="30" t="s">
        <v>398</v>
      </c>
      <c r="C1140" s="31" t="s">
        <v>339</v>
      </c>
      <c r="D1140" s="31" t="s">
        <v>91</v>
      </c>
      <c r="E1140" s="31" t="s">
        <v>734</v>
      </c>
      <c r="F1140" s="31" t="s">
        <v>9</v>
      </c>
      <c r="G1140" s="32">
        <f t="shared" ref="G1140:H1140" si="484">G1141+G1144+G1146</f>
        <v>773210</v>
      </c>
      <c r="H1140" s="32">
        <f t="shared" si="484"/>
        <v>773210</v>
      </c>
      <c r="I1140" s="153">
        <v>773210</v>
      </c>
      <c r="J1140" s="154">
        <v>773210</v>
      </c>
      <c r="K1140" s="146">
        <f t="shared" si="469"/>
        <v>0</v>
      </c>
      <c r="L1140" s="146">
        <f t="shared" si="469"/>
        <v>0</v>
      </c>
    </row>
    <row r="1141" spans="1:12" s="20" customFormat="1" ht="25.5">
      <c r="A1141" s="33" t="s">
        <v>20</v>
      </c>
      <c r="B1141" s="30" t="s">
        <v>398</v>
      </c>
      <c r="C1141" s="31" t="s">
        <v>339</v>
      </c>
      <c r="D1141" s="31" t="s">
        <v>91</v>
      </c>
      <c r="E1141" s="31" t="s">
        <v>734</v>
      </c>
      <c r="F1141" s="31" t="s">
        <v>21</v>
      </c>
      <c r="G1141" s="32">
        <f t="shared" ref="G1141:H1141" si="485">SUM(G1142:G1143)</f>
        <v>202210</v>
      </c>
      <c r="H1141" s="32">
        <f t="shared" si="485"/>
        <v>202210</v>
      </c>
      <c r="I1141" s="153">
        <v>202210</v>
      </c>
      <c r="J1141" s="154">
        <v>202210</v>
      </c>
      <c r="K1141" s="146">
        <f t="shared" si="469"/>
        <v>0</v>
      </c>
      <c r="L1141" s="146">
        <f t="shared" si="469"/>
        <v>0</v>
      </c>
    </row>
    <row r="1142" spans="1:12" s="20" customFormat="1" ht="25.5">
      <c r="A1142" s="33" t="s">
        <v>22</v>
      </c>
      <c r="B1142" s="30" t="s">
        <v>398</v>
      </c>
      <c r="C1142" s="31" t="s">
        <v>339</v>
      </c>
      <c r="D1142" s="31" t="s">
        <v>91</v>
      </c>
      <c r="E1142" s="31" t="s">
        <v>734</v>
      </c>
      <c r="F1142" s="31" t="s">
        <v>23</v>
      </c>
      <c r="G1142" s="32">
        <v>155307.5</v>
      </c>
      <c r="H1142" s="32">
        <v>155307.5</v>
      </c>
      <c r="I1142" s="153">
        <v>155307.5</v>
      </c>
      <c r="J1142" s="154">
        <v>155307.5</v>
      </c>
      <c r="K1142" s="146">
        <f t="shared" si="469"/>
        <v>0</v>
      </c>
      <c r="L1142" s="146">
        <f t="shared" si="469"/>
        <v>0</v>
      </c>
    </row>
    <row r="1143" spans="1:12" s="20" customFormat="1" ht="38.25">
      <c r="A1143" s="33" t="s">
        <v>26</v>
      </c>
      <c r="B1143" s="30" t="s">
        <v>398</v>
      </c>
      <c r="C1143" s="31" t="s">
        <v>339</v>
      </c>
      <c r="D1143" s="31" t="s">
        <v>91</v>
      </c>
      <c r="E1143" s="31" t="s">
        <v>734</v>
      </c>
      <c r="F1143" s="31" t="s">
        <v>27</v>
      </c>
      <c r="G1143" s="32">
        <v>46902.5</v>
      </c>
      <c r="H1143" s="32">
        <v>46902.5</v>
      </c>
      <c r="I1143" s="153">
        <v>46902.5</v>
      </c>
      <c r="J1143" s="154">
        <v>46902.5</v>
      </c>
      <c r="K1143" s="146">
        <f t="shared" si="469"/>
        <v>0</v>
      </c>
      <c r="L1143" s="146">
        <f t="shared" si="469"/>
        <v>0</v>
      </c>
    </row>
    <row r="1144" spans="1:12" s="20" customFormat="1" ht="25.5">
      <c r="A1144" s="29" t="s">
        <v>28</v>
      </c>
      <c r="B1144" s="30" t="s">
        <v>398</v>
      </c>
      <c r="C1144" s="31" t="s">
        <v>339</v>
      </c>
      <c r="D1144" s="31" t="s">
        <v>91</v>
      </c>
      <c r="E1144" s="31" t="s">
        <v>734</v>
      </c>
      <c r="F1144" s="31" t="s">
        <v>29</v>
      </c>
      <c r="G1144" s="32">
        <f t="shared" ref="G1144:H1144" si="486">G1145</f>
        <v>568000</v>
      </c>
      <c r="H1144" s="32">
        <f t="shared" si="486"/>
        <v>568000</v>
      </c>
      <c r="I1144" s="153">
        <v>568000</v>
      </c>
      <c r="J1144" s="154">
        <v>568000</v>
      </c>
      <c r="K1144" s="146">
        <f t="shared" si="469"/>
        <v>0</v>
      </c>
      <c r="L1144" s="146">
        <f t="shared" si="469"/>
        <v>0</v>
      </c>
    </row>
    <row r="1145" spans="1:12" s="20" customFormat="1">
      <c r="A1145" s="33" t="s">
        <v>30</v>
      </c>
      <c r="B1145" s="30" t="s">
        <v>398</v>
      </c>
      <c r="C1145" s="31" t="s">
        <v>339</v>
      </c>
      <c r="D1145" s="31" t="s">
        <v>91</v>
      </c>
      <c r="E1145" s="31" t="s">
        <v>734</v>
      </c>
      <c r="F1145" s="31" t="s">
        <v>31</v>
      </c>
      <c r="G1145" s="32">
        <v>568000</v>
      </c>
      <c r="H1145" s="32">
        <v>568000</v>
      </c>
      <c r="I1145" s="153">
        <v>568000</v>
      </c>
      <c r="J1145" s="154">
        <v>568000</v>
      </c>
      <c r="K1145" s="146">
        <f t="shared" si="469"/>
        <v>0</v>
      </c>
      <c r="L1145" s="146">
        <f t="shared" si="469"/>
        <v>0</v>
      </c>
    </row>
    <row r="1146" spans="1:12" s="20" customFormat="1">
      <c r="A1146" s="29" t="s">
        <v>32</v>
      </c>
      <c r="B1146" s="30" t="s">
        <v>398</v>
      </c>
      <c r="C1146" s="31" t="s">
        <v>339</v>
      </c>
      <c r="D1146" s="31" t="s">
        <v>91</v>
      </c>
      <c r="E1146" s="31" t="s">
        <v>734</v>
      </c>
      <c r="F1146" s="31" t="s">
        <v>33</v>
      </c>
      <c r="G1146" s="32">
        <f>SUM(G1147:G1147)</f>
        <v>3000</v>
      </c>
      <c r="H1146" s="32">
        <f>SUM(H1147:H1147)</f>
        <v>3000</v>
      </c>
      <c r="I1146" s="153">
        <v>3000</v>
      </c>
      <c r="J1146" s="154">
        <v>3000</v>
      </c>
      <c r="K1146" s="146">
        <f t="shared" si="469"/>
        <v>0</v>
      </c>
      <c r="L1146" s="146">
        <f t="shared" si="469"/>
        <v>0</v>
      </c>
    </row>
    <row r="1147" spans="1:12" s="20" customFormat="1">
      <c r="A1147" s="33" t="s">
        <v>36</v>
      </c>
      <c r="B1147" s="30" t="s">
        <v>398</v>
      </c>
      <c r="C1147" s="31" t="s">
        <v>339</v>
      </c>
      <c r="D1147" s="31" t="s">
        <v>91</v>
      </c>
      <c r="E1147" s="31" t="s">
        <v>734</v>
      </c>
      <c r="F1147" s="31" t="s">
        <v>37</v>
      </c>
      <c r="G1147" s="32">
        <v>3000</v>
      </c>
      <c r="H1147" s="32">
        <v>3000</v>
      </c>
      <c r="I1147" s="153">
        <v>3000</v>
      </c>
      <c r="J1147" s="154">
        <v>3000</v>
      </c>
      <c r="K1147" s="146">
        <f t="shared" si="469"/>
        <v>0</v>
      </c>
      <c r="L1147" s="146">
        <f t="shared" si="469"/>
        <v>0</v>
      </c>
    </row>
    <row r="1148" spans="1:12" s="20" customFormat="1" ht="25.5">
      <c r="A1148" s="29" t="s">
        <v>38</v>
      </c>
      <c r="B1148" s="30" t="s">
        <v>398</v>
      </c>
      <c r="C1148" s="31" t="s">
        <v>339</v>
      </c>
      <c r="D1148" s="31" t="s">
        <v>91</v>
      </c>
      <c r="E1148" s="31" t="s">
        <v>735</v>
      </c>
      <c r="F1148" s="31" t="s">
        <v>9</v>
      </c>
      <c r="G1148" s="32">
        <f t="shared" ref="G1148:H1148" si="487">G1149</f>
        <v>7454360</v>
      </c>
      <c r="H1148" s="32">
        <f t="shared" si="487"/>
        <v>7454360</v>
      </c>
      <c r="I1148" s="153">
        <v>7454360</v>
      </c>
      <c r="J1148" s="154">
        <v>7454360</v>
      </c>
      <c r="K1148" s="146">
        <f t="shared" si="469"/>
        <v>0</v>
      </c>
      <c r="L1148" s="146">
        <f t="shared" si="469"/>
        <v>0</v>
      </c>
    </row>
    <row r="1149" spans="1:12" s="20" customFormat="1" ht="25.5">
      <c r="A1149" s="33" t="s">
        <v>20</v>
      </c>
      <c r="B1149" s="30" t="s">
        <v>398</v>
      </c>
      <c r="C1149" s="31" t="s">
        <v>339</v>
      </c>
      <c r="D1149" s="31" t="s">
        <v>91</v>
      </c>
      <c r="E1149" s="31" t="s">
        <v>735</v>
      </c>
      <c r="F1149" s="31" t="s">
        <v>21</v>
      </c>
      <c r="G1149" s="32">
        <f t="shared" ref="G1149:H1149" si="488">SUM(G1150:G1151)</f>
        <v>7454360</v>
      </c>
      <c r="H1149" s="32">
        <f t="shared" si="488"/>
        <v>7454360</v>
      </c>
      <c r="I1149" s="153">
        <v>7454360</v>
      </c>
      <c r="J1149" s="154">
        <v>7454360</v>
      </c>
      <c r="K1149" s="146">
        <f t="shared" si="469"/>
        <v>0</v>
      </c>
      <c r="L1149" s="146">
        <f t="shared" si="469"/>
        <v>0</v>
      </c>
    </row>
    <row r="1150" spans="1:12" s="20" customFormat="1">
      <c r="A1150" s="33" t="s">
        <v>40</v>
      </c>
      <c r="B1150" s="30" t="s">
        <v>398</v>
      </c>
      <c r="C1150" s="31" t="s">
        <v>339</v>
      </c>
      <c r="D1150" s="31" t="s">
        <v>91</v>
      </c>
      <c r="E1150" s="31" t="s">
        <v>735</v>
      </c>
      <c r="F1150" s="31" t="s">
        <v>41</v>
      </c>
      <c r="G1150" s="32">
        <v>5725310</v>
      </c>
      <c r="H1150" s="32">
        <v>5725310</v>
      </c>
      <c r="I1150" s="153">
        <v>5725310</v>
      </c>
      <c r="J1150" s="154">
        <v>5725310</v>
      </c>
      <c r="K1150" s="146">
        <f t="shared" si="469"/>
        <v>0</v>
      </c>
      <c r="L1150" s="146">
        <f t="shared" si="469"/>
        <v>0</v>
      </c>
    </row>
    <row r="1151" spans="1:12" s="20" customFormat="1" ht="38.25">
      <c r="A1151" s="33" t="s">
        <v>26</v>
      </c>
      <c r="B1151" s="30" t="s">
        <v>398</v>
      </c>
      <c r="C1151" s="31" t="s">
        <v>339</v>
      </c>
      <c r="D1151" s="31" t="s">
        <v>91</v>
      </c>
      <c r="E1151" s="31" t="s">
        <v>735</v>
      </c>
      <c r="F1151" s="31" t="s">
        <v>27</v>
      </c>
      <c r="G1151" s="32">
        <v>1729050</v>
      </c>
      <c r="H1151" s="32">
        <v>1729050</v>
      </c>
      <c r="I1151" s="153">
        <v>1729050</v>
      </c>
      <c r="J1151" s="154">
        <v>1729050</v>
      </c>
      <c r="K1151" s="146">
        <f t="shared" si="469"/>
        <v>0</v>
      </c>
      <c r="L1151" s="146">
        <f t="shared" si="469"/>
        <v>0</v>
      </c>
    </row>
    <row r="1152" spans="1:12" s="20" customFormat="1" ht="25.5">
      <c r="A1152" s="164" t="s">
        <v>136</v>
      </c>
      <c r="B1152" s="30" t="s">
        <v>398</v>
      </c>
      <c r="C1152" s="31" t="s">
        <v>339</v>
      </c>
      <c r="D1152" s="31" t="s">
        <v>91</v>
      </c>
      <c r="E1152" s="173" t="s">
        <v>736</v>
      </c>
      <c r="F1152" s="173" t="s">
        <v>9</v>
      </c>
      <c r="G1152" s="32">
        <f t="shared" ref="G1152:H1152" si="489">G1153+G1156</f>
        <v>9932080</v>
      </c>
      <c r="H1152" s="32">
        <f t="shared" si="489"/>
        <v>9932080</v>
      </c>
      <c r="I1152" s="153">
        <v>9932080</v>
      </c>
      <c r="J1152" s="154">
        <v>9932080</v>
      </c>
      <c r="K1152" s="146">
        <f t="shared" si="469"/>
        <v>0</v>
      </c>
      <c r="L1152" s="146">
        <f t="shared" si="469"/>
        <v>0</v>
      </c>
    </row>
    <row r="1153" spans="1:12" s="20" customFormat="1">
      <c r="A1153" s="163" t="s">
        <v>138</v>
      </c>
      <c r="B1153" s="30" t="s">
        <v>398</v>
      </c>
      <c r="C1153" s="31" t="s">
        <v>339</v>
      </c>
      <c r="D1153" s="31" t="s">
        <v>91</v>
      </c>
      <c r="E1153" s="173" t="s">
        <v>736</v>
      </c>
      <c r="F1153" s="173" t="s">
        <v>139</v>
      </c>
      <c r="G1153" s="32">
        <f t="shared" ref="G1153:H1153" si="490">SUM(G1154:G1155)</f>
        <v>8792080</v>
      </c>
      <c r="H1153" s="32">
        <f t="shared" si="490"/>
        <v>8792080</v>
      </c>
      <c r="I1153" s="153">
        <v>8792080</v>
      </c>
      <c r="J1153" s="154">
        <v>8792080</v>
      </c>
      <c r="K1153" s="146">
        <f t="shared" si="469"/>
        <v>0</v>
      </c>
      <c r="L1153" s="146">
        <f t="shared" si="469"/>
        <v>0</v>
      </c>
    </row>
    <row r="1154" spans="1:12" s="20" customFormat="1">
      <c r="A1154" s="33" t="s">
        <v>140</v>
      </c>
      <c r="B1154" s="30" t="s">
        <v>398</v>
      </c>
      <c r="C1154" s="31" t="s">
        <v>339</v>
      </c>
      <c r="D1154" s="31" t="s">
        <v>91</v>
      </c>
      <c r="E1154" s="173" t="s">
        <v>736</v>
      </c>
      <c r="F1154" s="173" t="s">
        <v>141</v>
      </c>
      <c r="G1154" s="32">
        <v>6752750</v>
      </c>
      <c r="H1154" s="32">
        <v>6752750</v>
      </c>
      <c r="I1154" s="153">
        <v>6752750</v>
      </c>
      <c r="J1154" s="154">
        <v>6752750</v>
      </c>
      <c r="K1154" s="146">
        <f t="shared" si="469"/>
        <v>0</v>
      </c>
      <c r="L1154" s="146">
        <f t="shared" si="469"/>
        <v>0</v>
      </c>
    </row>
    <row r="1155" spans="1:12" s="20" customFormat="1" ht="38.25">
      <c r="A1155" s="33" t="s">
        <v>144</v>
      </c>
      <c r="B1155" s="30" t="s">
        <v>398</v>
      </c>
      <c r="C1155" s="31" t="s">
        <v>339</v>
      </c>
      <c r="D1155" s="31" t="s">
        <v>91</v>
      </c>
      <c r="E1155" s="173" t="s">
        <v>736</v>
      </c>
      <c r="F1155" s="173" t="s">
        <v>145</v>
      </c>
      <c r="G1155" s="32">
        <v>2039330</v>
      </c>
      <c r="H1155" s="32">
        <v>2039330</v>
      </c>
      <c r="I1155" s="153">
        <v>2039330</v>
      </c>
      <c r="J1155" s="154">
        <v>2039330</v>
      </c>
      <c r="K1155" s="146">
        <f t="shared" si="469"/>
        <v>0</v>
      </c>
      <c r="L1155" s="146">
        <f t="shared" si="469"/>
        <v>0</v>
      </c>
    </row>
    <row r="1156" spans="1:12" s="20" customFormat="1" ht="25.5">
      <c r="A1156" s="29" t="s">
        <v>28</v>
      </c>
      <c r="B1156" s="30" t="s">
        <v>398</v>
      </c>
      <c r="C1156" s="31" t="s">
        <v>339</v>
      </c>
      <c r="D1156" s="31" t="s">
        <v>91</v>
      </c>
      <c r="E1156" s="173" t="s">
        <v>736</v>
      </c>
      <c r="F1156" s="173" t="s">
        <v>29</v>
      </c>
      <c r="G1156" s="32">
        <f t="shared" ref="G1156:H1156" si="491">G1157</f>
        <v>1140000</v>
      </c>
      <c r="H1156" s="32">
        <f t="shared" si="491"/>
        <v>1140000</v>
      </c>
      <c r="I1156" s="153">
        <v>1140000</v>
      </c>
      <c r="J1156" s="154">
        <v>1140000</v>
      </c>
      <c r="K1156" s="146">
        <f t="shared" si="469"/>
        <v>0</v>
      </c>
      <c r="L1156" s="146">
        <f t="shared" si="469"/>
        <v>0</v>
      </c>
    </row>
    <row r="1157" spans="1:12" s="20" customFormat="1">
      <c r="A1157" s="33" t="s">
        <v>30</v>
      </c>
      <c r="B1157" s="30" t="s">
        <v>398</v>
      </c>
      <c r="C1157" s="31" t="s">
        <v>339</v>
      </c>
      <c r="D1157" s="31" t="s">
        <v>91</v>
      </c>
      <c r="E1157" s="173" t="s">
        <v>736</v>
      </c>
      <c r="F1157" s="173" t="s">
        <v>31</v>
      </c>
      <c r="G1157" s="32">
        <v>1140000</v>
      </c>
      <c r="H1157" s="32">
        <v>1140000</v>
      </c>
      <c r="I1157" s="153">
        <v>1140000</v>
      </c>
      <c r="J1157" s="154">
        <v>1140000</v>
      </c>
      <c r="K1157" s="146">
        <f t="shared" si="469"/>
        <v>0</v>
      </c>
      <c r="L1157" s="146">
        <f t="shared" si="469"/>
        <v>0</v>
      </c>
    </row>
    <row r="1158" spans="1:12" s="20" customFormat="1">
      <c r="A1158" s="29"/>
      <c r="B1158" s="30"/>
      <c r="C1158" s="31"/>
      <c r="D1158" s="31"/>
      <c r="E1158" s="173"/>
      <c r="F1158" s="173"/>
      <c r="G1158" s="32"/>
      <c r="H1158" s="32"/>
      <c r="I1158" s="153"/>
      <c r="J1158" s="154"/>
      <c r="K1158" s="146">
        <f t="shared" si="469"/>
        <v>0</v>
      </c>
      <c r="L1158" s="146">
        <f t="shared" si="469"/>
        <v>0</v>
      </c>
    </row>
    <row r="1159" spans="1:12" s="20" customFormat="1">
      <c r="A1159" s="16" t="s">
        <v>737</v>
      </c>
      <c r="B1159" s="17" t="s">
        <v>738</v>
      </c>
      <c r="C1159" s="18" t="s">
        <v>7</v>
      </c>
      <c r="D1159" s="18" t="s">
        <v>7</v>
      </c>
      <c r="E1159" s="18" t="s">
        <v>8</v>
      </c>
      <c r="F1159" s="18" t="s">
        <v>9</v>
      </c>
      <c r="G1159" s="19">
        <f>G1160+G1197+G1208+G1230</f>
        <v>134592750</v>
      </c>
      <c r="H1159" s="19">
        <f>H1160+H1197+H1208+H1230</f>
        <v>134607160</v>
      </c>
      <c r="I1159" s="157">
        <v>134592750</v>
      </c>
      <c r="J1159" s="158">
        <v>134607160</v>
      </c>
      <c r="K1159" s="146">
        <f t="shared" si="469"/>
        <v>0</v>
      </c>
      <c r="L1159" s="146">
        <f t="shared" si="469"/>
        <v>0</v>
      </c>
    </row>
    <row r="1160" spans="1:12" s="20" customFormat="1">
      <c r="A1160" s="21" t="s">
        <v>10</v>
      </c>
      <c r="B1160" s="22" t="s">
        <v>738</v>
      </c>
      <c r="C1160" s="23" t="s">
        <v>11</v>
      </c>
      <c r="D1160" s="23" t="s">
        <v>7</v>
      </c>
      <c r="E1160" s="23" t="s">
        <v>8</v>
      </c>
      <c r="F1160" s="23" t="s">
        <v>9</v>
      </c>
      <c r="G1160" s="24">
        <f t="shared" ref="G1160:H1160" si="492">G1161+G1187</f>
        <v>35222870</v>
      </c>
      <c r="H1160" s="24">
        <f t="shared" si="492"/>
        <v>35234820</v>
      </c>
      <c r="I1160" s="149">
        <v>35222870</v>
      </c>
      <c r="J1160" s="150">
        <v>35234820</v>
      </c>
      <c r="K1160" s="146">
        <f t="shared" si="469"/>
        <v>0</v>
      </c>
      <c r="L1160" s="146">
        <f t="shared" si="469"/>
        <v>0</v>
      </c>
    </row>
    <row r="1161" spans="1:12" s="20" customFormat="1" ht="38.25">
      <c r="A1161" s="25" t="s">
        <v>78</v>
      </c>
      <c r="B1161" s="26" t="s">
        <v>738</v>
      </c>
      <c r="C1161" s="27" t="s">
        <v>11</v>
      </c>
      <c r="D1161" s="27" t="s">
        <v>79</v>
      </c>
      <c r="E1161" s="27" t="s">
        <v>8</v>
      </c>
      <c r="F1161" s="27" t="s">
        <v>9</v>
      </c>
      <c r="G1161" s="28">
        <f t="shared" ref="G1161:H1162" si="493">G1162</f>
        <v>34979530</v>
      </c>
      <c r="H1161" s="28">
        <f t="shared" si="493"/>
        <v>34990070</v>
      </c>
      <c r="I1161" s="151">
        <v>34979530</v>
      </c>
      <c r="J1161" s="152">
        <v>34990070</v>
      </c>
      <c r="K1161" s="146">
        <f t="shared" si="469"/>
        <v>0</v>
      </c>
      <c r="L1161" s="146">
        <f t="shared" si="469"/>
        <v>0</v>
      </c>
    </row>
    <row r="1162" spans="1:12" s="20" customFormat="1" ht="25.5">
      <c r="A1162" s="36" t="s">
        <v>739</v>
      </c>
      <c r="B1162" s="37" t="s">
        <v>738</v>
      </c>
      <c r="C1162" s="38" t="s">
        <v>11</v>
      </c>
      <c r="D1162" s="38" t="s">
        <v>79</v>
      </c>
      <c r="E1162" s="38" t="s">
        <v>740</v>
      </c>
      <c r="F1162" s="38" t="s">
        <v>9</v>
      </c>
      <c r="G1162" s="39">
        <f t="shared" si="493"/>
        <v>34979530</v>
      </c>
      <c r="H1162" s="39">
        <f t="shared" si="493"/>
        <v>34990070</v>
      </c>
      <c r="I1162" s="159">
        <v>34979530</v>
      </c>
      <c r="J1162" s="160">
        <v>34990070</v>
      </c>
      <c r="K1162" s="146">
        <f t="shared" si="469"/>
        <v>0</v>
      </c>
      <c r="L1162" s="146">
        <f t="shared" si="469"/>
        <v>0</v>
      </c>
    </row>
    <row r="1163" spans="1:12" s="20" customFormat="1" ht="25.5">
      <c r="A1163" s="36" t="s">
        <v>741</v>
      </c>
      <c r="B1163" s="37" t="s">
        <v>738</v>
      </c>
      <c r="C1163" s="38" t="s">
        <v>11</v>
      </c>
      <c r="D1163" s="38" t="s">
        <v>79</v>
      </c>
      <c r="E1163" s="38" t="s">
        <v>742</v>
      </c>
      <c r="F1163" s="38" t="s">
        <v>9</v>
      </c>
      <c r="G1163" s="39">
        <f t="shared" ref="G1163:H1163" si="494">G1164+G1173+G1177+G1184</f>
        <v>34979530</v>
      </c>
      <c r="H1163" s="39">
        <f t="shared" si="494"/>
        <v>34990070</v>
      </c>
      <c r="I1163" s="159">
        <v>34979530</v>
      </c>
      <c r="J1163" s="160">
        <v>34990070</v>
      </c>
      <c r="K1163" s="146">
        <f t="shared" ref="K1163:L1217" si="495">G1163-I1163</f>
        <v>0</v>
      </c>
      <c r="L1163" s="146">
        <f t="shared" si="495"/>
        <v>0</v>
      </c>
    </row>
    <row r="1164" spans="1:12" s="20" customFormat="1" ht="25.5">
      <c r="A1164" s="29" t="s">
        <v>18</v>
      </c>
      <c r="B1164" s="37" t="s">
        <v>738</v>
      </c>
      <c r="C1164" s="38" t="s">
        <v>11</v>
      </c>
      <c r="D1164" s="38" t="s">
        <v>79</v>
      </c>
      <c r="E1164" s="38" t="s">
        <v>743</v>
      </c>
      <c r="F1164" s="38" t="s">
        <v>9</v>
      </c>
      <c r="G1164" s="39">
        <f t="shared" ref="G1164:H1164" si="496">G1165+G1168+G1170</f>
        <v>4061710</v>
      </c>
      <c r="H1164" s="39">
        <f t="shared" si="496"/>
        <v>4072250</v>
      </c>
      <c r="I1164" s="159">
        <v>4061710</v>
      </c>
      <c r="J1164" s="160">
        <v>4072250</v>
      </c>
      <c r="K1164" s="146">
        <f t="shared" si="495"/>
        <v>0</v>
      </c>
      <c r="L1164" s="146">
        <f t="shared" si="495"/>
        <v>0</v>
      </c>
    </row>
    <row r="1165" spans="1:12" s="20" customFormat="1" ht="25.5">
      <c r="A1165" s="33" t="s">
        <v>20</v>
      </c>
      <c r="B1165" s="37" t="s">
        <v>738</v>
      </c>
      <c r="C1165" s="38" t="s">
        <v>11</v>
      </c>
      <c r="D1165" s="38" t="s">
        <v>79</v>
      </c>
      <c r="E1165" s="38" t="s">
        <v>743</v>
      </c>
      <c r="F1165" s="38" t="s">
        <v>21</v>
      </c>
      <c r="G1165" s="39">
        <f t="shared" ref="G1165:H1165" si="497">SUM(G1166:G1167)</f>
        <v>620460</v>
      </c>
      <c r="H1165" s="39">
        <f t="shared" si="497"/>
        <v>620460</v>
      </c>
      <c r="I1165" s="159">
        <v>620460</v>
      </c>
      <c r="J1165" s="160">
        <v>620460</v>
      </c>
      <c r="K1165" s="146">
        <f t="shared" si="495"/>
        <v>0</v>
      </c>
      <c r="L1165" s="146">
        <f t="shared" si="495"/>
        <v>0</v>
      </c>
    </row>
    <row r="1166" spans="1:12" s="20" customFormat="1" ht="25.5">
      <c r="A1166" s="33" t="s">
        <v>22</v>
      </c>
      <c r="B1166" s="37" t="s">
        <v>738</v>
      </c>
      <c r="C1166" s="38" t="s">
        <v>11</v>
      </c>
      <c r="D1166" s="38" t="s">
        <v>79</v>
      </c>
      <c r="E1166" s="38" t="s">
        <v>743</v>
      </c>
      <c r="F1166" s="38" t="s">
        <v>23</v>
      </c>
      <c r="G1166" s="32">
        <v>476560</v>
      </c>
      <c r="H1166" s="32">
        <v>476560</v>
      </c>
      <c r="I1166" s="159">
        <v>476560</v>
      </c>
      <c r="J1166" s="160">
        <v>476560</v>
      </c>
      <c r="K1166" s="146">
        <f t="shared" si="495"/>
        <v>0</v>
      </c>
      <c r="L1166" s="146">
        <f t="shared" si="495"/>
        <v>0</v>
      </c>
    </row>
    <row r="1167" spans="1:12" s="20" customFormat="1" ht="38.25">
      <c r="A1167" s="33" t="s">
        <v>26</v>
      </c>
      <c r="B1167" s="37" t="s">
        <v>738</v>
      </c>
      <c r="C1167" s="38" t="s">
        <v>11</v>
      </c>
      <c r="D1167" s="38" t="s">
        <v>79</v>
      </c>
      <c r="E1167" s="38" t="s">
        <v>743</v>
      </c>
      <c r="F1167" s="38" t="s">
        <v>27</v>
      </c>
      <c r="G1167" s="32">
        <v>143900</v>
      </c>
      <c r="H1167" s="32">
        <v>143900</v>
      </c>
      <c r="I1167" s="159">
        <v>143900</v>
      </c>
      <c r="J1167" s="160">
        <v>143900</v>
      </c>
      <c r="K1167" s="146">
        <f t="shared" si="495"/>
        <v>0</v>
      </c>
      <c r="L1167" s="146">
        <f t="shared" si="495"/>
        <v>0</v>
      </c>
    </row>
    <row r="1168" spans="1:12" s="20" customFormat="1" ht="25.5">
      <c r="A1168" s="29" t="s">
        <v>28</v>
      </c>
      <c r="B1168" s="37" t="s">
        <v>738</v>
      </c>
      <c r="C1168" s="38" t="s">
        <v>11</v>
      </c>
      <c r="D1168" s="38" t="s">
        <v>79</v>
      </c>
      <c r="E1168" s="38" t="s">
        <v>743</v>
      </c>
      <c r="F1168" s="38" t="s">
        <v>29</v>
      </c>
      <c r="G1168" s="39">
        <f t="shared" ref="G1168:H1168" si="498">G1169</f>
        <v>3344250</v>
      </c>
      <c r="H1168" s="39">
        <f t="shared" si="498"/>
        <v>3354790</v>
      </c>
      <c r="I1168" s="159">
        <v>3344250</v>
      </c>
      <c r="J1168" s="160">
        <v>3354790</v>
      </c>
      <c r="K1168" s="146">
        <f t="shared" si="495"/>
        <v>0</v>
      </c>
      <c r="L1168" s="146">
        <f t="shared" si="495"/>
        <v>0</v>
      </c>
    </row>
    <row r="1169" spans="1:12" s="20" customFormat="1">
      <c r="A1169" s="33" t="s">
        <v>30</v>
      </c>
      <c r="B1169" s="37" t="s">
        <v>738</v>
      </c>
      <c r="C1169" s="38" t="s">
        <v>11</v>
      </c>
      <c r="D1169" s="38" t="s">
        <v>79</v>
      </c>
      <c r="E1169" s="38" t="s">
        <v>743</v>
      </c>
      <c r="F1169" s="38" t="s">
        <v>31</v>
      </c>
      <c r="G1169" s="32">
        <v>3344250</v>
      </c>
      <c r="H1169" s="32">
        <v>3354790</v>
      </c>
      <c r="I1169" s="159">
        <v>3344250</v>
      </c>
      <c r="J1169" s="160">
        <v>3354790</v>
      </c>
      <c r="K1169" s="146">
        <f t="shared" si="495"/>
        <v>0</v>
      </c>
      <c r="L1169" s="146">
        <f t="shared" si="495"/>
        <v>0</v>
      </c>
    </row>
    <row r="1170" spans="1:12" s="20" customFormat="1">
      <c r="A1170" s="29" t="s">
        <v>32</v>
      </c>
      <c r="B1170" s="37" t="s">
        <v>738</v>
      </c>
      <c r="C1170" s="38" t="s">
        <v>11</v>
      </c>
      <c r="D1170" s="38" t="s">
        <v>79</v>
      </c>
      <c r="E1170" s="38" t="s">
        <v>743</v>
      </c>
      <c r="F1170" s="38" t="s">
        <v>33</v>
      </c>
      <c r="G1170" s="39">
        <f t="shared" ref="G1170:H1170" si="499">SUM(G1171:G1172)</f>
        <v>97000</v>
      </c>
      <c r="H1170" s="39">
        <f t="shared" si="499"/>
        <v>97000</v>
      </c>
      <c r="I1170" s="159">
        <v>97000</v>
      </c>
      <c r="J1170" s="160">
        <v>97000</v>
      </c>
      <c r="K1170" s="146">
        <f t="shared" si="495"/>
        <v>0</v>
      </c>
      <c r="L1170" s="146">
        <f t="shared" si="495"/>
        <v>0</v>
      </c>
    </row>
    <row r="1171" spans="1:12" s="20" customFormat="1">
      <c r="A1171" s="33" t="s">
        <v>34</v>
      </c>
      <c r="B1171" s="37" t="s">
        <v>738</v>
      </c>
      <c r="C1171" s="38" t="s">
        <v>11</v>
      </c>
      <c r="D1171" s="38" t="s">
        <v>79</v>
      </c>
      <c r="E1171" s="38" t="s">
        <v>743</v>
      </c>
      <c r="F1171" s="38" t="s">
        <v>35</v>
      </c>
      <c r="G1171" s="32">
        <v>77000</v>
      </c>
      <c r="H1171" s="32">
        <v>77000</v>
      </c>
      <c r="I1171" s="159">
        <v>77000</v>
      </c>
      <c r="J1171" s="160">
        <v>77000</v>
      </c>
      <c r="K1171" s="146">
        <f t="shared" si="495"/>
        <v>0</v>
      </c>
      <c r="L1171" s="146">
        <f t="shared" si="495"/>
        <v>0</v>
      </c>
    </row>
    <row r="1172" spans="1:12" s="20" customFormat="1">
      <c r="A1172" s="33" t="s">
        <v>36</v>
      </c>
      <c r="B1172" s="37" t="s">
        <v>738</v>
      </c>
      <c r="C1172" s="38" t="s">
        <v>11</v>
      </c>
      <c r="D1172" s="38" t="s">
        <v>79</v>
      </c>
      <c r="E1172" s="38" t="s">
        <v>743</v>
      </c>
      <c r="F1172" s="38" t="s">
        <v>37</v>
      </c>
      <c r="G1172" s="32">
        <v>20000</v>
      </c>
      <c r="H1172" s="32">
        <v>20000</v>
      </c>
      <c r="I1172" s="159">
        <v>20000</v>
      </c>
      <c r="J1172" s="160">
        <v>20000</v>
      </c>
      <c r="K1172" s="146">
        <f t="shared" si="495"/>
        <v>0</v>
      </c>
      <c r="L1172" s="146">
        <f t="shared" si="495"/>
        <v>0</v>
      </c>
    </row>
    <row r="1173" spans="1:12" s="20" customFormat="1" ht="25.5">
      <c r="A1173" s="29" t="s">
        <v>38</v>
      </c>
      <c r="B1173" s="37" t="s">
        <v>738</v>
      </c>
      <c r="C1173" s="38" t="s">
        <v>11</v>
      </c>
      <c r="D1173" s="38" t="s">
        <v>79</v>
      </c>
      <c r="E1173" s="38" t="s">
        <v>744</v>
      </c>
      <c r="F1173" s="38" t="s">
        <v>9</v>
      </c>
      <c r="G1173" s="32">
        <f t="shared" ref="G1173:H1173" si="500">G1174</f>
        <v>29614210</v>
      </c>
      <c r="H1173" s="32">
        <f t="shared" si="500"/>
        <v>29614210</v>
      </c>
      <c r="I1173" s="153">
        <v>29614210</v>
      </c>
      <c r="J1173" s="154">
        <v>29614210</v>
      </c>
      <c r="K1173" s="146">
        <f t="shared" si="495"/>
        <v>0</v>
      </c>
      <c r="L1173" s="146">
        <f t="shared" si="495"/>
        <v>0</v>
      </c>
    </row>
    <row r="1174" spans="1:12" s="20" customFormat="1" ht="25.5">
      <c r="A1174" s="33" t="s">
        <v>20</v>
      </c>
      <c r="B1174" s="37" t="s">
        <v>738</v>
      </c>
      <c r="C1174" s="38" t="s">
        <v>11</v>
      </c>
      <c r="D1174" s="38" t="s">
        <v>79</v>
      </c>
      <c r="E1174" s="38" t="s">
        <v>744</v>
      </c>
      <c r="F1174" s="38" t="s">
        <v>21</v>
      </c>
      <c r="G1174" s="32">
        <f t="shared" ref="G1174:H1174" si="501">SUM(G1175:G1176)</f>
        <v>29614210</v>
      </c>
      <c r="H1174" s="32">
        <f t="shared" si="501"/>
        <v>29614210</v>
      </c>
      <c r="I1174" s="153">
        <v>29614210</v>
      </c>
      <c r="J1174" s="154">
        <v>29614210</v>
      </c>
      <c r="K1174" s="146">
        <f t="shared" si="495"/>
        <v>0</v>
      </c>
      <c r="L1174" s="146">
        <f t="shared" si="495"/>
        <v>0</v>
      </c>
    </row>
    <row r="1175" spans="1:12" s="20" customFormat="1">
      <c r="A1175" s="33" t="s">
        <v>40</v>
      </c>
      <c r="B1175" s="37" t="s">
        <v>738</v>
      </c>
      <c r="C1175" s="38" t="s">
        <v>11</v>
      </c>
      <c r="D1175" s="38" t="s">
        <v>79</v>
      </c>
      <c r="E1175" s="38" t="s">
        <v>744</v>
      </c>
      <c r="F1175" s="38" t="s">
        <v>41</v>
      </c>
      <c r="G1175" s="32">
        <v>22659137</v>
      </c>
      <c r="H1175" s="32">
        <v>22659137</v>
      </c>
      <c r="I1175" s="153">
        <v>22659137</v>
      </c>
      <c r="J1175" s="154">
        <v>22659137</v>
      </c>
      <c r="K1175" s="146">
        <f t="shared" si="495"/>
        <v>0</v>
      </c>
      <c r="L1175" s="146">
        <f t="shared" si="495"/>
        <v>0</v>
      </c>
    </row>
    <row r="1176" spans="1:12" s="20" customFormat="1" ht="38.25">
      <c r="A1176" s="33" t="s">
        <v>26</v>
      </c>
      <c r="B1176" s="37" t="s">
        <v>738</v>
      </c>
      <c r="C1176" s="38" t="s">
        <v>11</v>
      </c>
      <c r="D1176" s="38" t="s">
        <v>79</v>
      </c>
      <c r="E1176" s="38" t="s">
        <v>744</v>
      </c>
      <c r="F1176" s="38" t="s">
        <v>27</v>
      </c>
      <c r="G1176" s="32">
        <v>6955073</v>
      </c>
      <c r="H1176" s="32">
        <v>6955073</v>
      </c>
      <c r="I1176" s="153">
        <v>6955073</v>
      </c>
      <c r="J1176" s="154">
        <v>6955073</v>
      </c>
      <c r="K1176" s="146">
        <f t="shared" si="495"/>
        <v>0</v>
      </c>
      <c r="L1176" s="146">
        <f t="shared" si="495"/>
        <v>0</v>
      </c>
    </row>
    <row r="1177" spans="1:12" s="20" customFormat="1" ht="25.5">
      <c r="A1177" s="29" t="s">
        <v>474</v>
      </c>
      <c r="B1177" s="37" t="s">
        <v>738</v>
      </c>
      <c r="C1177" s="38" t="s">
        <v>11</v>
      </c>
      <c r="D1177" s="38" t="s">
        <v>79</v>
      </c>
      <c r="E1177" s="38" t="s">
        <v>745</v>
      </c>
      <c r="F1177" s="38" t="s">
        <v>9</v>
      </c>
      <c r="G1177" s="32">
        <f t="shared" ref="G1177:H1177" si="502">G1178+G1182</f>
        <v>1230820</v>
      </c>
      <c r="H1177" s="32">
        <f t="shared" si="502"/>
        <v>1230820</v>
      </c>
      <c r="I1177" s="153">
        <v>1230820</v>
      </c>
      <c r="J1177" s="154">
        <v>1230820</v>
      </c>
      <c r="K1177" s="146">
        <f t="shared" si="495"/>
        <v>0</v>
      </c>
      <c r="L1177" s="146">
        <f t="shared" si="495"/>
        <v>0</v>
      </c>
    </row>
    <row r="1178" spans="1:12" s="20" customFormat="1" ht="25.5">
      <c r="A1178" s="36" t="s">
        <v>20</v>
      </c>
      <c r="B1178" s="37" t="s">
        <v>738</v>
      </c>
      <c r="C1178" s="38" t="s">
        <v>11</v>
      </c>
      <c r="D1178" s="38" t="s">
        <v>79</v>
      </c>
      <c r="E1178" s="38" t="s">
        <v>745</v>
      </c>
      <c r="F1178" s="38" t="s">
        <v>21</v>
      </c>
      <c r="G1178" s="39">
        <f t="shared" ref="G1178:H1178" si="503">SUM(G1179:G1181)</f>
        <v>1137250</v>
      </c>
      <c r="H1178" s="39">
        <f t="shared" si="503"/>
        <v>1137250</v>
      </c>
      <c r="I1178" s="159">
        <v>1137250</v>
      </c>
      <c r="J1178" s="160">
        <v>1137250</v>
      </c>
      <c r="K1178" s="146">
        <f t="shared" si="495"/>
        <v>0</v>
      </c>
      <c r="L1178" s="146">
        <f t="shared" si="495"/>
        <v>0</v>
      </c>
    </row>
    <row r="1179" spans="1:12" s="20" customFormat="1">
      <c r="A1179" s="33" t="s">
        <v>40</v>
      </c>
      <c r="B1179" s="37" t="s">
        <v>738</v>
      </c>
      <c r="C1179" s="38" t="s">
        <v>11</v>
      </c>
      <c r="D1179" s="38" t="s">
        <v>79</v>
      </c>
      <c r="E1179" s="38" t="s">
        <v>745</v>
      </c>
      <c r="F1179" s="38" t="s">
        <v>41</v>
      </c>
      <c r="G1179" s="32">
        <v>835164</v>
      </c>
      <c r="H1179" s="32">
        <v>835164</v>
      </c>
      <c r="I1179" s="159">
        <v>835164</v>
      </c>
      <c r="J1179" s="160">
        <v>835164</v>
      </c>
      <c r="K1179" s="146">
        <f t="shared" si="495"/>
        <v>0</v>
      </c>
      <c r="L1179" s="146">
        <f t="shared" si="495"/>
        <v>0</v>
      </c>
    </row>
    <row r="1180" spans="1:12" s="20" customFormat="1" ht="25.5">
      <c r="A1180" s="33" t="s">
        <v>22</v>
      </c>
      <c r="B1180" s="37" t="s">
        <v>738</v>
      </c>
      <c r="C1180" s="38" t="s">
        <v>11</v>
      </c>
      <c r="D1180" s="38" t="s">
        <v>79</v>
      </c>
      <c r="E1180" s="38" t="s">
        <v>745</v>
      </c>
      <c r="F1180" s="38" t="s">
        <v>23</v>
      </c>
      <c r="G1180" s="32">
        <v>38295</v>
      </c>
      <c r="H1180" s="32">
        <v>38295</v>
      </c>
      <c r="I1180" s="159">
        <v>38295</v>
      </c>
      <c r="J1180" s="160">
        <v>38295</v>
      </c>
      <c r="K1180" s="146">
        <f t="shared" si="495"/>
        <v>0</v>
      </c>
      <c r="L1180" s="146">
        <f t="shared" si="495"/>
        <v>0</v>
      </c>
    </row>
    <row r="1181" spans="1:12" s="20" customFormat="1" ht="38.25">
      <c r="A1181" s="33" t="s">
        <v>26</v>
      </c>
      <c r="B1181" s="37" t="s">
        <v>738</v>
      </c>
      <c r="C1181" s="38" t="s">
        <v>11</v>
      </c>
      <c r="D1181" s="38" t="s">
        <v>79</v>
      </c>
      <c r="E1181" s="38" t="s">
        <v>745</v>
      </c>
      <c r="F1181" s="38" t="s">
        <v>27</v>
      </c>
      <c r="G1181" s="32">
        <v>263791</v>
      </c>
      <c r="H1181" s="32">
        <v>263791</v>
      </c>
      <c r="I1181" s="159">
        <v>263791</v>
      </c>
      <c r="J1181" s="160">
        <v>263791</v>
      </c>
      <c r="K1181" s="146">
        <f t="shared" si="495"/>
        <v>0</v>
      </c>
      <c r="L1181" s="146">
        <f t="shared" si="495"/>
        <v>0</v>
      </c>
    </row>
    <row r="1182" spans="1:12" s="20" customFormat="1" ht="25.5">
      <c r="A1182" s="29" t="s">
        <v>28</v>
      </c>
      <c r="B1182" s="37" t="s">
        <v>738</v>
      </c>
      <c r="C1182" s="38" t="s">
        <v>11</v>
      </c>
      <c r="D1182" s="38" t="s">
        <v>79</v>
      </c>
      <c r="E1182" s="38" t="s">
        <v>745</v>
      </c>
      <c r="F1182" s="38" t="s">
        <v>29</v>
      </c>
      <c r="G1182" s="39">
        <f t="shared" ref="G1182:H1182" si="504">G1183</f>
        <v>93570</v>
      </c>
      <c r="H1182" s="39">
        <f t="shared" si="504"/>
        <v>93570</v>
      </c>
      <c r="I1182" s="159">
        <v>93570</v>
      </c>
      <c r="J1182" s="160">
        <v>93570</v>
      </c>
      <c r="K1182" s="146">
        <f t="shared" si="495"/>
        <v>0</v>
      </c>
      <c r="L1182" s="146">
        <f t="shared" si="495"/>
        <v>0</v>
      </c>
    </row>
    <row r="1183" spans="1:12" s="20" customFormat="1">
      <c r="A1183" s="33" t="s">
        <v>30</v>
      </c>
      <c r="B1183" s="37" t="s">
        <v>738</v>
      </c>
      <c r="C1183" s="38" t="s">
        <v>11</v>
      </c>
      <c r="D1183" s="38" t="s">
        <v>79</v>
      </c>
      <c r="E1183" s="38" t="s">
        <v>745</v>
      </c>
      <c r="F1183" s="38" t="s">
        <v>31</v>
      </c>
      <c r="G1183" s="32">
        <v>93570</v>
      </c>
      <c r="H1183" s="32">
        <v>93570</v>
      </c>
      <c r="I1183" s="159">
        <v>93570</v>
      </c>
      <c r="J1183" s="160">
        <v>93570</v>
      </c>
      <c r="K1183" s="146">
        <f t="shared" si="495"/>
        <v>0</v>
      </c>
      <c r="L1183" s="146">
        <f t="shared" si="495"/>
        <v>0</v>
      </c>
    </row>
    <row r="1184" spans="1:12" s="20" customFormat="1" ht="25.5">
      <c r="A1184" s="36" t="s">
        <v>746</v>
      </c>
      <c r="B1184" s="37" t="s">
        <v>738</v>
      </c>
      <c r="C1184" s="38" t="s">
        <v>11</v>
      </c>
      <c r="D1184" s="38" t="s">
        <v>79</v>
      </c>
      <c r="E1184" s="38" t="s">
        <v>747</v>
      </c>
      <c r="F1184" s="38" t="s">
        <v>9</v>
      </c>
      <c r="G1184" s="39">
        <f t="shared" ref="G1184:H1185" si="505">G1185</f>
        <v>72790</v>
      </c>
      <c r="H1184" s="39">
        <f t="shared" si="505"/>
        <v>72790</v>
      </c>
      <c r="I1184" s="159">
        <v>72790</v>
      </c>
      <c r="J1184" s="160">
        <v>72790</v>
      </c>
      <c r="K1184" s="146">
        <f t="shared" si="495"/>
        <v>0</v>
      </c>
      <c r="L1184" s="146">
        <f t="shared" si="495"/>
        <v>0</v>
      </c>
    </row>
    <row r="1185" spans="1:12" s="20" customFormat="1" ht="25.5">
      <c r="A1185" s="29" t="s">
        <v>28</v>
      </c>
      <c r="B1185" s="37" t="s">
        <v>738</v>
      </c>
      <c r="C1185" s="38" t="s">
        <v>11</v>
      </c>
      <c r="D1185" s="38" t="s">
        <v>79</v>
      </c>
      <c r="E1185" s="38" t="s">
        <v>747</v>
      </c>
      <c r="F1185" s="38" t="s">
        <v>29</v>
      </c>
      <c r="G1185" s="39">
        <f t="shared" si="505"/>
        <v>72790</v>
      </c>
      <c r="H1185" s="39">
        <f t="shared" si="505"/>
        <v>72790</v>
      </c>
      <c r="I1185" s="159">
        <v>72790</v>
      </c>
      <c r="J1185" s="160">
        <v>72790</v>
      </c>
      <c r="K1185" s="146">
        <f t="shared" si="495"/>
        <v>0</v>
      </c>
      <c r="L1185" s="146">
        <f t="shared" si="495"/>
        <v>0</v>
      </c>
    </row>
    <row r="1186" spans="1:12" s="20" customFormat="1">
      <c r="A1186" s="33" t="s">
        <v>30</v>
      </c>
      <c r="B1186" s="37" t="s">
        <v>738</v>
      </c>
      <c r="C1186" s="38" t="s">
        <v>11</v>
      </c>
      <c r="D1186" s="38" t="s">
        <v>79</v>
      </c>
      <c r="E1186" s="38" t="s">
        <v>747</v>
      </c>
      <c r="F1186" s="38" t="s">
        <v>31</v>
      </c>
      <c r="G1186" s="32">
        <v>72790</v>
      </c>
      <c r="H1186" s="32">
        <v>72790</v>
      </c>
      <c r="I1186" s="159">
        <v>72790</v>
      </c>
      <c r="J1186" s="160">
        <v>72790</v>
      </c>
      <c r="K1186" s="146">
        <f t="shared" si="495"/>
        <v>0</v>
      </c>
      <c r="L1186" s="146">
        <f t="shared" si="495"/>
        <v>0</v>
      </c>
    </row>
    <row r="1187" spans="1:12" s="20" customFormat="1">
      <c r="A1187" s="25" t="s">
        <v>50</v>
      </c>
      <c r="B1187" s="26" t="s">
        <v>738</v>
      </c>
      <c r="C1187" s="27" t="s">
        <v>11</v>
      </c>
      <c r="D1187" s="27" t="s">
        <v>51</v>
      </c>
      <c r="E1187" s="27" t="s">
        <v>8</v>
      </c>
      <c r="F1187" s="27" t="s">
        <v>9</v>
      </c>
      <c r="G1187" s="28">
        <f t="shared" ref="G1187:H1192" si="506">G1188</f>
        <v>243340</v>
      </c>
      <c r="H1187" s="28">
        <f t="shared" si="506"/>
        <v>244750</v>
      </c>
      <c r="I1187" s="151">
        <v>243340</v>
      </c>
      <c r="J1187" s="152">
        <v>244750</v>
      </c>
      <c r="K1187" s="146">
        <f t="shared" si="495"/>
        <v>0</v>
      </c>
      <c r="L1187" s="146">
        <f t="shared" si="495"/>
        <v>0</v>
      </c>
    </row>
    <row r="1188" spans="1:12" s="20" customFormat="1" ht="38.25">
      <c r="A1188" s="29" t="s">
        <v>261</v>
      </c>
      <c r="B1188" s="37" t="s">
        <v>738</v>
      </c>
      <c r="C1188" s="38" t="s">
        <v>11</v>
      </c>
      <c r="D1188" s="38" t="s">
        <v>51</v>
      </c>
      <c r="E1188" s="38" t="s">
        <v>262</v>
      </c>
      <c r="F1188" s="38" t="s">
        <v>9</v>
      </c>
      <c r="G1188" s="39">
        <f t="shared" si="506"/>
        <v>243340</v>
      </c>
      <c r="H1188" s="39">
        <f t="shared" si="506"/>
        <v>244750</v>
      </c>
      <c r="I1188" s="159">
        <v>243340</v>
      </c>
      <c r="J1188" s="160">
        <v>244750</v>
      </c>
      <c r="K1188" s="146">
        <f t="shared" si="495"/>
        <v>0</v>
      </c>
      <c r="L1188" s="146">
        <f t="shared" si="495"/>
        <v>0</v>
      </c>
    </row>
    <row r="1189" spans="1:12" s="20" customFormat="1" ht="51">
      <c r="A1189" s="29" t="s">
        <v>263</v>
      </c>
      <c r="B1189" s="30" t="s">
        <v>738</v>
      </c>
      <c r="C1189" s="38" t="s">
        <v>11</v>
      </c>
      <c r="D1189" s="38" t="s">
        <v>51</v>
      </c>
      <c r="E1189" s="38" t="s">
        <v>264</v>
      </c>
      <c r="F1189" s="38" t="s">
        <v>9</v>
      </c>
      <c r="G1189" s="39">
        <f t="shared" si="506"/>
        <v>243340</v>
      </c>
      <c r="H1189" s="39">
        <f t="shared" si="506"/>
        <v>244750</v>
      </c>
      <c r="I1189" s="159">
        <v>243340</v>
      </c>
      <c r="J1189" s="160">
        <v>244750</v>
      </c>
      <c r="K1189" s="146">
        <f t="shared" si="495"/>
        <v>0</v>
      </c>
      <c r="L1189" s="146">
        <f t="shared" si="495"/>
        <v>0</v>
      </c>
    </row>
    <row r="1190" spans="1:12" s="20" customFormat="1" ht="38.25">
      <c r="A1190" s="29" t="s">
        <v>265</v>
      </c>
      <c r="B1190" s="30" t="s">
        <v>738</v>
      </c>
      <c r="C1190" s="38" t="s">
        <v>11</v>
      </c>
      <c r="D1190" s="38" t="s">
        <v>51</v>
      </c>
      <c r="E1190" s="38" t="s">
        <v>266</v>
      </c>
      <c r="F1190" s="38" t="s">
        <v>9</v>
      </c>
      <c r="G1190" s="39">
        <f t="shared" ref="G1190:H1190" si="507">G1191+G1194</f>
        <v>243340</v>
      </c>
      <c r="H1190" s="39">
        <f t="shared" si="507"/>
        <v>244750</v>
      </c>
      <c r="I1190" s="159">
        <v>243340</v>
      </c>
      <c r="J1190" s="160">
        <v>244750</v>
      </c>
      <c r="K1190" s="146">
        <f t="shared" si="495"/>
        <v>0</v>
      </c>
      <c r="L1190" s="146">
        <f t="shared" si="495"/>
        <v>0</v>
      </c>
    </row>
    <row r="1191" spans="1:12" s="20" customFormat="1" ht="25.5">
      <c r="A1191" s="29" t="s">
        <v>748</v>
      </c>
      <c r="B1191" s="30" t="s">
        <v>738</v>
      </c>
      <c r="C1191" s="38" t="s">
        <v>11</v>
      </c>
      <c r="D1191" s="38" t="s">
        <v>51</v>
      </c>
      <c r="E1191" s="38" t="s">
        <v>749</v>
      </c>
      <c r="F1191" s="38" t="s">
        <v>9</v>
      </c>
      <c r="G1191" s="39">
        <f t="shared" si="506"/>
        <v>200000</v>
      </c>
      <c r="H1191" s="39">
        <f t="shared" si="506"/>
        <v>200000</v>
      </c>
      <c r="I1191" s="159">
        <v>200000</v>
      </c>
      <c r="J1191" s="160">
        <v>200000</v>
      </c>
      <c r="K1191" s="146">
        <f t="shared" si="495"/>
        <v>0</v>
      </c>
      <c r="L1191" s="146">
        <f t="shared" si="495"/>
        <v>0</v>
      </c>
    </row>
    <row r="1192" spans="1:12" s="20" customFormat="1" ht="25.5">
      <c r="A1192" s="29" t="s">
        <v>28</v>
      </c>
      <c r="B1192" s="30" t="s">
        <v>738</v>
      </c>
      <c r="C1192" s="38" t="s">
        <v>11</v>
      </c>
      <c r="D1192" s="38" t="s">
        <v>51</v>
      </c>
      <c r="E1192" s="38" t="s">
        <v>749</v>
      </c>
      <c r="F1192" s="38" t="s">
        <v>29</v>
      </c>
      <c r="G1192" s="39">
        <f t="shared" si="506"/>
        <v>200000</v>
      </c>
      <c r="H1192" s="39">
        <f t="shared" si="506"/>
        <v>200000</v>
      </c>
      <c r="I1192" s="159">
        <v>200000</v>
      </c>
      <c r="J1192" s="160">
        <v>200000</v>
      </c>
      <c r="K1192" s="146">
        <f t="shared" si="495"/>
        <v>0</v>
      </c>
      <c r="L1192" s="146">
        <f t="shared" si="495"/>
        <v>0</v>
      </c>
    </row>
    <row r="1193" spans="1:12" s="20" customFormat="1">
      <c r="A1193" s="33" t="s">
        <v>30</v>
      </c>
      <c r="B1193" s="30" t="s">
        <v>738</v>
      </c>
      <c r="C1193" s="38" t="s">
        <v>11</v>
      </c>
      <c r="D1193" s="38" t="s">
        <v>51</v>
      </c>
      <c r="E1193" s="38" t="s">
        <v>749</v>
      </c>
      <c r="F1193" s="38" t="s">
        <v>31</v>
      </c>
      <c r="G1193" s="32">
        <v>200000</v>
      </c>
      <c r="H1193" s="32">
        <v>200000</v>
      </c>
      <c r="I1193" s="159">
        <v>200000</v>
      </c>
      <c r="J1193" s="160">
        <v>200000</v>
      </c>
      <c r="K1193" s="146">
        <f t="shared" si="495"/>
        <v>0</v>
      </c>
      <c r="L1193" s="146">
        <f t="shared" si="495"/>
        <v>0</v>
      </c>
    </row>
    <row r="1194" spans="1:12" s="20" customFormat="1" ht="25.5">
      <c r="A1194" s="29" t="s">
        <v>271</v>
      </c>
      <c r="B1194" s="30" t="s">
        <v>738</v>
      </c>
      <c r="C1194" s="31" t="s">
        <v>11</v>
      </c>
      <c r="D1194" s="31" t="s">
        <v>51</v>
      </c>
      <c r="E1194" s="63" t="s">
        <v>272</v>
      </c>
      <c r="F1194" s="31" t="s">
        <v>9</v>
      </c>
      <c r="G1194" s="32">
        <f t="shared" ref="G1194:H1195" si="508">G1195</f>
        <v>43340</v>
      </c>
      <c r="H1194" s="32">
        <f t="shared" si="508"/>
        <v>44750</v>
      </c>
      <c r="I1194" s="153">
        <v>43340</v>
      </c>
      <c r="J1194" s="154">
        <v>44750</v>
      </c>
      <c r="K1194" s="146">
        <f t="shared" si="495"/>
        <v>0</v>
      </c>
      <c r="L1194" s="146">
        <f t="shared" si="495"/>
        <v>0</v>
      </c>
    </row>
    <row r="1195" spans="1:12" s="20" customFormat="1" ht="25.5">
      <c r="A1195" s="29" t="s">
        <v>28</v>
      </c>
      <c r="B1195" s="30" t="s">
        <v>738</v>
      </c>
      <c r="C1195" s="31" t="s">
        <v>11</v>
      </c>
      <c r="D1195" s="31" t="s">
        <v>51</v>
      </c>
      <c r="E1195" s="63" t="s">
        <v>272</v>
      </c>
      <c r="F1195" s="31" t="s">
        <v>29</v>
      </c>
      <c r="G1195" s="32">
        <f t="shared" si="508"/>
        <v>43340</v>
      </c>
      <c r="H1195" s="32">
        <f t="shared" si="508"/>
        <v>44750</v>
      </c>
      <c r="I1195" s="153">
        <v>43340</v>
      </c>
      <c r="J1195" s="154">
        <v>44750</v>
      </c>
      <c r="K1195" s="146">
        <f t="shared" si="495"/>
        <v>0</v>
      </c>
      <c r="L1195" s="146">
        <f t="shared" si="495"/>
        <v>0</v>
      </c>
    </row>
    <row r="1196" spans="1:12" s="20" customFormat="1">
      <c r="A1196" s="33" t="s">
        <v>30</v>
      </c>
      <c r="B1196" s="30" t="s">
        <v>738</v>
      </c>
      <c r="C1196" s="31" t="s">
        <v>11</v>
      </c>
      <c r="D1196" s="31" t="s">
        <v>51</v>
      </c>
      <c r="E1196" s="63" t="s">
        <v>272</v>
      </c>
      <c r="F1196" s="31" t="s">
        <v>31</v>
      </c>
      <c r="G1196" s="32">
        <v>43340</v>
      </c>
      <c r="H1196" s="32">
        <v>44750</v>
      </c>
      <c r="I1196" s="153">
        <v>43340</v>
      </c>
      <c r="J1196" s="154">
        <v>44750</v>
      </c>
      <c r="K1196" s="146">
        <f t="shared" si="495"/>
        <v>0</v>
      </c>
      <c r="L1196" s="146">
        <f t="shared" si="495"/>
        <v>0</v>
      </c>
    </row>
    <row r="1197" spans="1:12" s="20" customFormat="1">
      <c r="A1197" s="21" t="s">
        <v>201</v>
      </c>
      <c r="B1197" s="22" t="s">
        <v>738</v>
      </c>
      <c r="C1197" s="23" t="s">
        <v>79</v>
      </c>
      <c r="D1197" s="23" t="s">
        <v>7</v>
      </c>
      <c r="E1197" s="23" t="s">
        <v>8</v>
      </c>
      <c r="F1197" s="23" t="s">
        <v>9</v>
      </c>
      <c r="G1197" s="24">
        <f t="shared" ref="G1197:H1200" si="509">G1198</f>
        <v>77262280</v>
      </c>
      <c r="H1197" s="24">
        <f t="shared" si="509"/>
        <v>77262280</v>
      </c>
      <c r="I1197" s="149">
        <v>77262280</v>
      </c>
      <c r="J1197" s="150">
        <v>77262280</v>
      </c>
      <c r="K1197" s="146">
        <f t="shared" si="495"/>
        <v>0</v>
      </c>
      <c r="L1197" s="146">
        <f t="shared" si="495"/>
        <v>0</v>
      </c>
    </row>
    <row r="1198" spans="1:12" s="20" customFormat="1">
      <c r="A1198" s="25" t="s">
        <v>750</v>
      </c>
      <c r="B1198" s="26" t="s">
        <v>738</v>
      </c>
      <c r="C1198" s="27" t="s">
        <v>79</v>
      </c>
      <c r="D1198" s="27" t="s">
        <v>458</v>
      </c>
      <c r="E1198" s="27" t="s">
        <v>8</v>
      </c>
      <c r="F1198" s="27" t="s">
        <v>9</v>
      </c>
      <c r="G1198" s="28">
        <f t="shared" si="509"/>
        <v>77262280</v>
      </c>
      <c r="H1198" s="28">
        <f t="shared" si="509"/>
        <v>77262280</v>
      </c>
      <c r="I1198" s="151">
        <v>77262280</v>
      </c>
      <c r="J1198" s="152">
        <v>77262280</v>
      </c>
      <c r="K1198" s="146">
        <f t="shared" si="495"/>
        <v>0</v>
      </c>
      <c r="L1198" s="146">
        <f t="shared" si="495"/>
        <v>0</v>
      </c>
    </row>
    <row r="1199" spans="1:12" s="20" customFormat="1" ht="38.25">
      <c r="A1199" s="33" t="s">
        <v>518</v>
      </c>
      <c r="B1199" s="37" t="s">
        <v>738</v>
      </c>
      <c r="C1199" s="38" t="s">
        <v>79</v>
      </c>
      <c r="D1199" s="38" t="s">
        <v>458</v>
      </c>
      <c r="E1199" s="38" t="s">
        <v>519</v>
      </c>
      <c r="F1199" s="38" t="s">
        <v>9</v>
      </c>
      <c r="G1199" s="39">
        <f t="shared" si="509"/>
        <v>77262280</v>
      </c>
      <c r="H1199" s="39">
        <f t="shared" si="509"/>
        <v>77262280</v>
      </c>
      <c r="I1199" s="159">
        <v>77262280</v>
      </c>
      <c r="J1199" s="160">
        <v>77262280</v>
      </c>
      <c r="K1199" s="146">
        <f t="shared" si="495"/>
        <v>0</v>
      </c>
      <c r="L1199" s="146">
        <f t="shared" si="495"/>
        <v>0</v>
      </c>
    </row>
    <row r="1200" spans="1:12" s="20" customFormat="1" ht="38.25">
      <c r="A1200" s="36" t="s">
        <v>751</v>
      </c>
      <c r="B1200" s="37" t="s">
        <v>738</v>
      </c>
      <c r="C1200" s="38" t="s">
        <v>79</v>
      </c>
      <c r="D1200" s="38" t="s">
        <v>458</v>
      </c>
      <c r="E1200" s="38" t="s">
        <v>752</v>
      </c>
      <c r="F1200" s="38" t="s">
        <v>9</v>
      </c>
      <c r="G1200" s="39">
        <f t="shared" si="509"/>
        <v>77262280</v>
      </c>
      <c r="H1200" s="39">
        <f t="shared" si="509"/>
        <v>77262280</v>
      </c>
      <c r="I1200" s="159">
        <v>77262280</v>
      </c>
      <c r="J1200" s="160">
        <v>77262280</v>
      </c>
      <c r="K1200" s="146">
        <f t="shared" si="495"/>
        <v>0</v>
      </c>
      <c r="L1200" s="146">
        <f t="shared" si="495"/>
        <v>0</v>
      </c>
    </row>
    <row r="1201" spans="1:12" s="20" customFormat="1" ht="38.25">
      <c r="A1201" s="36" t="s">
        <v>753</v>
      </c>
      <c r="B1201" s="37" t="s">
        <v>738</v>
      </c>
      <c r="C1201" s="38" t="s">
        <v>79</v>
      </c>
      <c r="D1201" s="38" t="s">
        <v>458</v>
      </c>
      <c r="E1201" s="38" t="s">
        <v>754</v>
      </c>
      <c r="F1201" s="38" t="s">
        <v>9</v>
      </c>
      <c r="G1201" s="39">
        <f>G1205+G1202</f>
        <v>77262280</v>
      </c>
      <c r="H1201" s="39">
        <f>H1205+H1202</f>
        <v>77262280</v>
      </c>
      <c r="I1201" s="159">
        <v>77262280</v>
      </c>
      <c r="J1201" s="160">
        <v>77262280</v>
      </c>
      <c r="K1201" s="146">
        <f t="shared" si="495"/>
        <v>0</v>
      </c>
      <c r="L1201" s="146">
        <f t="shared" si="495"/>
        <v>0</v>
      </c>
    </row>
    <row r="1202" spans="1:12" s="64" customFormat="1" ht="25.5">
      <c r="A1202" s="29" t="s">
        <v>755</v>
      </c>
      <c r="B1202" s="30" t="s">
        <v>738</v>
      </c>
      <c r="C1202" s="31" t="s">
        <v>79</v>
      </c>
      <c r="D1202" s="31" t="s">
        <v>458</v>
      </c>
      <c r="E1202" s="31" t="s">
        <v>756</v>
      </c>
      <c r="F1202" s="31" t="s">
        <v>9</v>
      </c>
      <c r="G1202" s="32">
        <f t="shared" ref="G1202:H1203" si="510">G1203</f>
        <v>10379760</v>
      </c>
      <c r="H1202" s="32">
        <f t="shared" si="510"/>
        <v>10379760</v>
      </c>
      <c r="I1202" s="153">
        <v>10379760</v>
      </c>
      <c r="J1202" s="154">
        <v>10379760</v>
      </c>
      <c r="K1202" s="146">
        <f t="shared" si="495"/>
        <v>0</v>
      </c>
      <c r="L1202" s="146">
        <f t="shared" si="495"/>
        <v>0</v>
      </c>
    </row>
    <row r="1203" spans="1:12" s="64" customFormat="1" ht="25.5">
      <c r="A1203" s="29" t="s">
        <v>28</v>
      </c>
      <c r="B1203" s="30" t="s">
        <v>738</v>
      </c>
      <c r="C1203" s="31" t="s">
        <v>79</v>
      </c>
      <c r="D1203" s="31" t="s">
        <v>458</v>
      </c>
      <c r="E1203" s="31" t="s">
        <v>756</v>
      </c>
      <c r="F1203" s="31" t="s">
        <v>29</v>
      </c>
      <c r="G1203" s="32">
        <f t="shared" si="510"/>
        <v>10379760</v>
      </c>
      <c r="H1203" s="32">
        <f t="shared" si="510"/>
        <v>10379760</v>
      </c>
      <c r="I1203" s="153">
        <v>10379760</v>
      </c>
      <c r="J1203" s="154">
        <v>10379760</v>
      </c>
      <c r="K1203" s="146">
        <f t="shared" si="495"/>
        <v>0</v>
      </c>
      <c r="L1203" s="146">
        <f t="shared" si="495"/>
        <v>0</v>
      </c>
    </row>
    <row r="1204" spans="1:12" s="64" customFormat="1">
      <c r="A1204" s="33" t="s">
        <v>30</v>
      </c>
      <c r="B1204" s="30" t="s">
        <v>738</v>
      </c>
      <c r="C1204" s="31" t="s">
        <v>79</v>
      </c>
      <c r="D1204" s="31" t="s">
        <v>458</v>
      </c>
      <c r="E1204" s="31" t="s">
        <v>756</v>
      </c>
      <c r="F1204" s="31" t="s">
        <v>31</v>
      </c>
      <c r="G1204" s="32">
        <v>10379760</v>
      </c>
      <c r="H1204" s="32">
        <v>10379760</v>
      </c>
      <c r="I1204" s="153">
        <v>10379760</v>
      </c>
      <c r="J1204" s="154">
        <v>10379760</v>
      </c>
      <c r="K1204" s="146">
        <f t="shared" si="495"/>
        <v>0</v>
      </c>
      <c r="L1204" s="146">
        <f t="shared" si="495"/>
        <v>0</v>
      </c>
    </row>
    <row r="1205" spans="1:12" s="20" customFormat="1" ht="25.5">
      <c r="A1205" s="29" t="s">
        <v>757</v>
      </c>
      <c r="B1205" s="30" t="s">
        <v>738</v>
      </c>
      <c r="C1205" s="31" t="s">
        <v>79</v>
      </c>
      <c r="D1205" s="31" t="s">
        <v>458</v>
      </c>
      <c r="E1205" s="31" t="s">
        <v>758</v>
      </c>
      <c r="F1205" s="31" t="s">
        <v>9</v>
      </c>
      <c r="G1205" s="32">
        <f t="shared" ref="G1205:H1206" si="511">G1206</f>
        <v>66882520</v>
      </c>
      <c r="H1205" s="32">
        <f t="shared" si="511"/>
        <v>66882520</v>
      </c>
      <c r="I1205" s="153">
        <v>66882520</v>
      </c>
      <c r="J1205" s="154">
        <v>66882520</v>
      </c>
      <c r="K1205" s="146">
        <f t="shared" si="495"/>
        <v>0</v>
      </c>
      <c r="L1205" s="146">
        <f t="shared" si="495"/>
        <v>0</v>
      </c>
    </row>
    <row r="1206" spans="1:12" s="20" customFormat="1" ht="25.5">
      <c r="A1206" s="29" t="s">
        <v>28</v>
      </c>
      <c r="B1206" s="30" t="s">
        <v>738</v>
      </c>
      <c r="C1206" s="31" t="s">
        <v>79</v>
      </c>
      <c r="D1206" s="31" t="s">
        <v>458</v>
      </c>
      <c r="E1206" s="31" t="s">
        <v>758</v>
      </c>
      <c r="F1206" s="31" t="s">
        <v>29</v>
      </c>
      <c r="G1206" s="32">
        <f t="shared" si="511"/>
        <v>66882520</v>
      </c>
      <c r="H1206" s="32">
        <f t="shared" si="511"/>
        <v>66882520</v>
      </c>
      <c r="I1206" s="153">
        <v>66882520</v>
      </c>
      <c r="J1206" s="154">
        <v>66882520</v>
      </c>
      <c r="K1206" s="146">
        <f t="shared" si="495"/>
        <v>0</v>
      </c>
      <c r="L1206" s="146">
        <f t="shared" si="495"/>
        <v>0</v>
      </c>
    </row>
    <row r="1207" spans="1:12" s="20" customFormat="1">
      <c r="A1207" s="33" t="s">
        <v>30</v>
      </c>
      <c r="B1207" s="30" t="s">
        <v>738</v>
      </c>
      <c r="C1207" s="31" t="s">
        <v>79</v>
      </c>
      <c r="D1207" s="31" t="s">
        <v>458</v>
      </c>
      <c r="E1207" s="31" t="s">
        <v>758</v>
      </c>
      <c r="F1207" s="31" t="s">
        <v>31</v>
      </c>
      <c r="G1207" s="32">
        <v>66882520</v>
      </c>
      <c r="H1207" s="32">
        <v>66882520</v>
      </c>
      <c r="I1207" s="153">
        <v>66882520</v>
      </c>
      <c r="J1207" s="154">
        <v>66882520</v>
      </c>
      <c r="K1207" s="146">
        <f t="shared" si="495"/>
        <v>0</v>
      </c>
      <c r="L1207" s="146">
        <f t="shared" si="495"/>
        <v>0</v>
      </c>
    </row>
    <row r="1208" spans="1:12" s="20" customFormat="1">
      <c r="A1208" s="21" t="s">
        <v>765</v>
      </c>
      <c r="B1208" s="22" t="s">
        <v>738</v>
      </c>
      <c r="C1208" s="23" t="s">
        <v>91</v>
      </c>
      <c r="D1208" s="23" t="s">
        <v>7</v>
      </c>
      <c r="E1208" s="23" t="s">
        <v>8</v>
      </c>
      <c r="F1208" s="23" t="s">
        <v>9</v>
      </c>
      <c r="G1208" s="24">
        <f t="shared" ref="G1208:H1208" si="512">G1209+G1217</f>
        <v>20396600</v>
      </c>
      <c r="H1208" s="24">
        <f t="shared" si="512"/>
        <v>20399060</v>
      </c>
      <c r="I1208" s="149">
        <v>20396600</v>
      </c>
      <c r="J1208" s="150">
        <v>20399060</v>
      </c>
      <c r="K1208" s="146">
        <f t="shared" si="495"/>
        <v>0</v>
      </c>
      <c r="L1208" s="146">
        <f t="shared" si="495"/>
        <v>0</v>
      </c>
    </row>
    <row r="1209" spans="1:12" s="20" customFormat="1">
      <c r="A1209" s="25" t="s">
        <v>766</v>
      </c>
      <c r="B1209" s="26" t="s">
        <v>738</v>
      </c>
      <c r="C1209" s="27" t="s">
        <v>91</v>
      </c>
      <c r="D1209" s="27" t="s">
        <v>11</v>
      </c>
      <c r="E1209" s="27" t="s">
        <v>8</v>
      </c>
      <c r="F1209" s="27" t="s">
        <v>9</v>
      </c>
      <c r="G1209" s="28">
        <f t="shared" ref="G1209:H1213" si="513">G1210</f>
        <v>1714000</v>
      </c>
      <c r="H1209" s="28">
        <f t="shared" si="513"/>
        <v>1714000</v>
      </c>
      <c r="I1209" s="151">
        <v>1714000</v>
      </c>
      <c r="J1209" s="152">
        <v>1714000</v>
      </c>
      <c r="K1209" s="146">
        <f t="shared" si="495"/>
        <v>0</v>
      </c>
      <c r="L1209" s="146">
        <f t="shared" si="495"/>
        <v>0</v>
      </c>
    </row>
    <row r="1210" spans="1:12" s="20" customFormat="1" ht="38.25">
      <c r="A1210" s="33" t="s">
        <v>518</v>
      </c>
      <c r="B1210" s="37" t="s">
        <v>738</v>
      </c>
      <c r="C1210" s="38" t="s">
        <v>91</v>
      </c>
      <c r="D1210" s="38" t="s">
        <v>11</v>
      </c>
      <c r="E1210" s="38" t="s">
        <v>519</v>
      </c>
      <c r="F1210" s="38" t="s">
        <v>9</v>
      </c>
      <c r="G1210" s="39">
        <f t="shared" si="513"/>
        <v>1714000</v>
      </c>
      <c r="H1210" s="39">
        <f t="shared" si="513"/>
        <v>1714000</v>
      </c>
      <c r="I1210" s="159">
        <v>1714000</v>
      </c>
      <c r="J1210" s="160">
        <v>1714000</v>
      </c>
      <c r="K1210" s="146">
        <f t="shared" si="495"/>
        <v>0</v>
      </c>
      <c r="L1210" s="146">
        <f t="shared" si="495"/>
        <v>0</v>
      </c>
    </row>
    <row r="1211" spans="1:12" s="20" customFormat="1" ht="25.5">
      <c r="A1211" s="36" t="s">
        <v>767</v>
      </c>
      <c r="B1211" s="37" t="s">
        <v>738</v>
      </c>
      <c r="C1211" s="38" t="s">
        <v>91</v>
      </c>
      <c r="D1211" s="38" t="s">
        <v>11</v>
      </c>
      <c r="E1211" s="38" t="s">
        <v>768</v>
      </c>
      <c r="F1211" s="38" t="s">
        <v>9</v>
      </c>
      <c r="G1211" s="39">
        <f t="shared" si="513"/>
        <v>1714000</v>
      </c>
      <c r="H1211" s="39">
        <f t="shared" si="513"/>
        <v>1714000</v>
      </c>
      <c r="I1211" s="159">
        <v>1714000</v>
      </c>
      <c r="J1211" s="160">
        <v>1714000</v>
      </c>
      <c r="K1211" s="146">
        <f t="shared" si="495"/>
        <v>0</v>
      </c>
      <c r="L1211" s="146">
        <f t="shared" si="495"/>
        <v>0</v>
      </c>
    </row>
    <row r="1212" spans="1:12" s="20" customFormat="1" ht="38.25">
      <c r="A1212" s="36" t="s">
        <v>769</v>
      </c>
      <c r="B1212" s="37" t="s">
        <v>738</v>
      </c>
      <c r="C1212" s="38" t="s">
        <v>91</v>
      </c>
      <c r="D1212" s="38" t="s">
        <v>11</v>
      </c>
      <c r="E1212" s="38" t="s">
        <v>770</v>
      </c>
      <c r="F1212" s="38" t="s">
        <v>9</v>
      </c>
      <c r="G1212" s="39">
        <f t="shared" si="513"/>
        <v>1714000</v>
      </c>
      <c r="H1212" s="39">
        <f t="shared" si="513"/>
        <v>1714000</v>
      </c>
      <c r="I1212" s="159">
        <v>1714000</v>
      </c>
      <c r="J1212" s="160">
        <v>1714000</v>
      </c>
      <c r="K1212" s="146">
        <f t="shared" si="495"/>
        <v>0</v>
      </c>
      <c r="L1212" s="146">
        <f t="shared" si="495"/>
        <v>0</v>
      </c>
    </row>
    <row r="1213" spans="1:12" s="20" customFormat="1" ht="25.5">
      <c r="A1213" s="29" t="s">
        <v>771</v>
      </c>
      <c r="B1213" s="37" t="s">
        <v>738</v>
      </c>
      <c r="C1213" s="38" t="s">
        <v>91</v>
      </c>
      <c r="D1213" s="38" t="s">
        <v>11</v>
      </c>
      <c r="E1213" s="38" t="s">
        <v>772</v>
      </c>
      <c r="F1213" s="38" t="s">
        <v>9</v>
      </c>
      <c r="G1213" s="39">
        <f t="shared" si="513"/>
        <v>1714000</v>
      </c>
      <c r="H1213" s="39">
        <f t="shared" si="513"/>
        <v>1714000</v>
      </c>
      <c r="I1213" s="159">
        <v>1714000</v>
      </c>
      <c r="J1213" s="160">
        <v>1714000</v>
      </c>
      <c r="K1213" s="146">
        <f t="shared" si="495"/>
        <v>0</v>
      </c>
      <c r="L1213" s="146">
        <f t="shared" si="495"/>
        <v>0</v>
      </c>
    </row>
    <row r="1214" spans="1:12" s="20" customFormat="1" ht="25.5">
      <c r="A1214" s="29" t="s">
        <v>28</v>
      </c>
      <c r="B1214" s="37" t="s">
        <v>738</v>
      </c>
      <c r="C1214" s="38" t="s">
        <v>91</v>
      </c>
      <c r="D1214" s="38" t="s">
        <v>11</v>
      </c>
      <c r="E1214" s="38" t="s">
        <v>772</v>
      </c>
      <c r="F1214" s="38" t="s">
        <v>29</v>
      </c>
      <c r="G1214" s="39">
        <f t="shared" ref="G1214:H1214" si="514">G1216+G1215</f>
        <v>1714000</v>
      </c>
      <c r="H1214" s="39">
        <f t="shared" si="514"/>
        <v>1714000</v>
      </c>
      <c r="I1214" s="159">
        <v>1714000</v>
      </c>
      <c r="J1214" s="160">
        <v>1714000</v>
      </c>
      <c r="K1214" s="146">
        <f t="shared" si="495"/>
        <v>0</v>
      </c>
      <c r="L1214" s="146">
        <f t="shared" si="495"/>
        <v>0</v>
      </c>
    </row>
    <row r="1215" spans="1:12" s="20" customFormat="1" ht="25.5">
      <c r="A1215" s="29" t="s">
        <v>773</v>
      </c>
      <c r="B1215" s="37" t="s">
        <v>738</v>
      </c>
      <c r="C1215" s="38" t="s">
        <v>91</v>
      </c>
      <c r="D1215" s="38" t="s">
        <v>11</v>
      </c>
      <c r="E1215" s="38" t="s">
        <v>772</v>
      </c>
      <c r="F1215" s="38" t="s">
        <v>774</v>
      </c>
      <c r="G1215" s="32">
        <v>614000</v>
      </c>
      <c r="H1215" s="32">
        <v>614000</v>
      </c>
      <c r="I1215" s="159">
        <v>614000</v>
      </c>
      <c r="J1215" s="160">
        <v>614000</v>
      </c>
      <c r="K1215" s="146">
        <f t="shared" si="495"/>
        <v>0</v>
      </c>
      <c r="L1215" s="146">
        <f t="shared" si="495"/>
        <v>0</v>
      </c>
    </row>
    <row r="1216" spans="1:12" s="20" customFormat="1">
      <c r="A1216" s="33" t="s">
        <v>30</v>
      </c>
      <c r="B1216" s="37" t="s">
        <v>738</v>
      </c>
      <c r="C1216" s="38" t="s">
        <v>91</v>
      </c>
      <c r="D1216" s="38" t="s">
        <v>11</v>
      </c>
      <c r="E1216" s="38" t="s">
        <v>772</v>
      </c>
      <c r="F1216" s="38" t="s">
        <v>31</v>
      </c>
      <c r="G1216" s="32">
        <v>1100000</v>
      </c>
      <c r="H1216" s="32">
        <v>1100000</v>
      </c>
      <c r="I1216" s="159">
        <v>1100000</v>
      </c>
      <c r="J1216" s="160">
        <v>1100000</v>
      </c>
      <c r="K1216" s="146">
        <f t="shared" si="495"/>
        <v>0</v>
      </c>
      <c r="L1216" s="146">
        <f t="shared" si="495"/>
        <v>0</v>
      </c>
    </row>
    <row r="1217" spans="1:12" s="20" customFormat="1">
      <c r="A1217" s="25" t="s">
        <v>775</v>
      </c>
      <c r="B1217" s="26" t="s">
        <v>738</v>
      </c>
      <c r="C1217" s="27" t="s">
        <v>91</v>
      </c>
      <c r="D1217" s="27" t="s">
        <v>13</v>
      </c>
      <c r="E1217" s="27" t="s">
        <v>8</v>
      </c>
      <c r="F1217" s="27" t="s">
        <v>9</v>
      </c>
      <c r="G1217" s="28">
        <f t="shared" ref="G1217:H1219" si="515">G1218</f>
        <v>18682600</v>
      </c>
      <c r="H1217" s="28">
        <f t="shared" si="515"/>
        <v>18685060</v>
      </c>
      <c r="I1217" s="151">
        <v>18682600</v>
      </c>
      <c r="J1217" s="152">
        <v>18685060</v>
      </c>
      <c r="K1217" s="146">
        <f t="shared" si="495"/>
        <v>0</v>
      </c>
      <c r="L1217" s="146">
        <f t="shared" si="495"/>
        <v>0</v>
      </c>
    </row>
    <row r="1218" spans="1:12" s="20" customFormat="1" ht="38.25">
      <c r="A1218" s="33" t="s">
        <v>518</v>
      </c>
      <c r="B1218" s="37" t="s">
        <v>738</v>
      </c>
      <c r="C1218" s="38" t="s">
        <v>91</v>
      </c>
      <c r="D1218" s="38" t="s">
        <v>13</v>
      </c>
      <c r="E1218" s="38" t="s">
        <v>519</v>
      </c>
      <c r="F1218" s="38" t="s">
        <v>9</v>
      </c>
      <c r="G1218" s="39">
        <f t="shared" si="515"/>
        <v>18682600</v>
      </c>
      <c r="H1218" s="39">
        <f t="shared" si="515"/>
        <v>18685060</v>
      </c>
      <c r="I1218" s="159">
        <v>18682600</v>
      </c>
      <c r="J1218" s="160">
        <v>18685060</v>
      </c>
      <c r="K1218" s="146">
        <f t="shared" ref="K1218:L1265" si="516">G1218-I1218</f>
        <v>0</v>
      </c>
      <c r="L1218" s="146">
        <f t="shared" si="516"/>
        <v>0</v>
      </c>
    </row>
    <row r="1219" spans="1:12" s="20" customFormat="1">
      <c r="A1219" s="29" t="s">
        <v>520</v>
      </c>
      <c r="B1219" s="37" t="s">
        <v>738</v>
      </c>
      <c r="C1219" s="38" t="s">
        <v>91</v>
      </c>
      <c r="D1219" s="38" t="s">
        <v>13</v>
      </c>
      <c r="E1219" s="38" t="s">
        <v>521</v>
      </c>
      <c r="F1219" s="38" t="s">
        <v>9</v>
      </c>
      <c r="G1219" s="39">
        <f t="shared" si="515"/>
        <v>18682600</v>
      </c>
      <c r="H1219" s="39">
        <f t="shared" si="515"/>
        <v>18685060</v>
      </c>
      <c r="I1219" s="159">
        <v>18682600</v>
      </c>
      <c r="J1219" s="160">
        <v>18685060</v>
      </c>
      <c r="K1219" s="146">
        <f t="shared" si="516"/>
        <v>0</v>
      </c>
      <c r="L1219" s="146">
        <f t="shared" si="516"/>
        <v>0</v>
      </c>
    </row>
    <row r="1220" spans="1:12" s="20" customFormat="1" ht="25.5">
      <c r="A1220" s="164" t="s">
        <v>522</v>
      </c>
      <c r="B1220" s="37" t="s">
        <v>738</v>
      </c>
      <c r="C1220" s="38" t="s">
        <v>91</v>
      </c>
      <c r="D1220" s="38" t="s">
        <v>13</v>
      </c>
      <c r="E1220" s="31" t="s">
        <v>523</v>
      </c>
      <c r="F1220" s="38" t="s">
        <v>9</v>
      </c>
      <c r="G1220" s="39">
        <f>G1221+G1224+G1227</f>
        <v>18682600</v>
      </c>
      <c r="H1220" s="39">
        <f>H1221+H1224+H1227</f>
        <v>18685060</v>
      </c>
      <c r="I1220" s="159">
        <v>18682600</v>
      </c>
      <c r="J1220" s="160">
        <v>18685060</v>
      </c>
      <c r="K1220" s="146">
        <f t="shared" si="516"/>
        <v>0</v>
      </c>
      <c r="L1220" s="146">
        <f t="shared" si="516"/>
        <v>0</v>
      </c>
    </row>
    <row r="1221" spans="1:12" s="20" customFormat="1" ht="25.5">
      <c r="A1221" s="29" t="s">
        <v>524</v>
      </c>
      <c r="B1221" s="37" t="s">
        <v>738</v>
      </c>
      <c r="C1221" s="38" t="s">
        <v>91</v>
      </c>
      <c r="D1221" s="38" t="s">
        <v>13</v>
      </c>
      <c r="E1221" s="38" t="s">
        <v>525</v>
      </c>
      <c r="F1221" s="38" t="s">
        <v>9</v>
      </c>
      <c r="G1221" s="39">
        <f t="shared" ref="G1221:H1222" si="517">G1222</f>
        <v>8264800</v>
      </c>
      <c r="H1221" s="39">
        <f t="shared" si="517"/>
        <v>8267260</v>
      </c>
      <c r="I1221" s="159">
        <v>8264800</v>
      </c>
      <c r="J1221" s="160">
        <v>8267260</v>
      </c>
      <c r="K1221" s="146">
        <f t="shared" si="516"/>
        <v>0</v>
      </c>
      <c r="L1221" s="146">
        <f t="shared" si="516"/>
        <v>0</v>
      </c>
    </row>
    <row r="1222" spans="1:12" s="20" customFormat="1" ht="25.5">
      <c r="A1222" s="29" t="s">
        <v>28</v>
      </c>
      <c r="B1222" s="37" t="s">
        <v>738</v>
      </c>
      <c r="C1222" s="38" t="s">
        <v>91</v>
      </c>
      <c r="D1222" s="38" t="s">
        <v>13</v>
      </c>
      <c r="E1222" s="38" t="s">
        <v>525</v>
      </c>
      <c r="F1222" s="38" t="s">
        <v>29</v>
      </c>
      <c r="G1222" s="39">
        <f t="shared" si="517"/>
        <v>8264800</v>
      </c>
      <c r="H1222" s="39">
        <f t="shared" si="517"/>
        <v>8267260</v>
      </c>
      <c r="I1222" s="159">
        <v>8264800</v>
      </c>
      <c r="J1222" s="160">
        <v>8267260</v>
      </c>
      <c r="K1222" s="146">
        <f t="shared" si="516"/>
        <v>0</v>
      </c>
      <c r="L1222" s="146">
        <f t="shared" si="516"/>
        <v>0</v>
      </c>
    </row>
    <row r="1223" spans="1:12" s="20" customFormat="1">
      <c r="A1223" s="33" t="s">
        <v>30</v>
      </c>
      <c r="B1223" s="37" t="s">
        <v>738</v>
      </c>
      <c r="C1223" s="38" t="s">
        <v>91</v>
      </c>
      <c r="D1223" s="38" t="s">
        <v>13</v>
      </c>
      <c r="E1223" s="38" t="s">
        <v>525</v>
      </c>
      <c r="F1223" s="38" t="s">
        <v>31</v>
      </c>
      <c r="G1223" s="32">
        <v>8264800</v>
      </c>
      <c r="H1223" s="32">
        <v>8267260</v>
      </c>
      <c r="I1223" s="159">
        <v>8264800</v>
      </c>
      <c r="J1223" s="160">
        <v>8267260</v>
      </c>
      <c r="K1223" s="146">
        <f t="shared" si="516"/>
        <v>0</v>
      </c>
      <c r="L1223" s="146">
        <f t="shared" si="516"/>
        <v>0</v>
      </c>
    </row>
    <row r="1224" spans="1:12" s="20" customFormat="1">
      <c r="A1224" s="33" t="s">
        <v>776</v>
      </c>
      <c r="B1224" s="37" t="s">
        <v>738</v>
      </c>
      <c r="C1224" s="38" t="s">
        <v>91</v>
      </c>
      <c r="D1224" s="38" t="s">
        <v>13</v>
      </c>
      <c r="E1224" s="38" t="s">
        <v>777</v>
      </c>
      <c r="F1224" s="38" t="s">
        <v>9</v>
      </c>
      <c r="G1224" s="39">
        <f t="shared" ref="G1224:H1225" si="518">G1225</f>
        <v>941720</v>
      </c>
      <c r="H1224" s="39">
        <f t="shared" si="518"/>
        <v>941720</v>
      </c>
      <c r="I1224" s="159">
        <v>941720</v>
      </c>
      <c r="J1224" s="160">
        <v>941720</v>
      </c>
      <c r="K1224" s="146">
        <f t="shared" si="516"/>
        <v>0</v>
      </c>
      <c r="L1224" s="146">
        <f t="shared" si="516"/>
        <v>0</v>
      </c>
    </row>
    <row r="1225" spans="1:12" s="20" customFormat="1" ht="25.5">
      <c r="A1225" s="29" t="s">
        <v>28</v>
      </c>
      <c r="B1225" s="37" t="s">
        <v>738</v>
      </c>
      <c r="C1225" s="38" t="s">
        <v>91</v>
      </c>
      <c r="D1225" s="38" t="s">
        <v>13</v>
      </c>
      <c r="E1225" s="38" t="s">
        <v>777</v>
      </c>
      <c r="F1225" s="38" t="s">
        <v>29</v>
      </c>
      <c r="G1225" s="39">
        <f t="shared" si="518"/>
        <v>941720</v>
      </c>
      <c r="H1225" s="39">
        <f t="shared" si="518"/>
        <v>941720</v>
      </c>
      <c r="I1225" s="159">
        <v>941720</v>
      </c>
      <c r="J1225" s="160">
        <v>941720</v>
      </c>
      <c r="K1225" s="146">
        <f t="shared" si="516"/>
        <v>0</v>
      </c>
      <c r="L1225" s="146">
        <f t="shared" si="516"/>
        <v>0</v>
      </c>
    </row>
    <row r="1226" spans="1:12" s="20" customFormat="1">
      <c r="A1226" s="33" t="s">
        <v>30</v>
      </c>
      <c r="B1226" s="37" t="s">
        <v>738</v>
      </c>
      <c r="C1226" s="38" t="s">
        <v>91</v>
      </c>
      <c r="D1226" s="38" t="s">
        <v>13</v>
      </c>
      <c r="E1226" s="38" t="s">
        <v>777</v>
      </c>
      <c r="F1226" s="38" t="s">
        <v>31</v>
      </c>
      <c r="G1226" s="32">
        <v>941720</v>
      </c>
      <c r="H1226" s="32">
        <v>941720</v>
      </c>
      <c r="I1226" s="159">
        <v>941720</v>
      </c>
      <c r="J1226" s="160">
        <v>941720</v>
      </c>
      <c r="K1226" s="146">
        <f t="shared" si="516"/>
        <v>0</v>
      </c>
      <c r="L1226" s="146">
        <f t="shared" si="516"/>
        <v>0</v>
      </c>
    </row>
    <row r="1227" spans="1:12" s="20" customFormat="1" ht="38.25">
      <c r="A1227" s="29" t="s">
        <v>778</v>
      </c>
      <c r="B1227" s="37" t="s">
        <v>738</v>
      </c>
      <c r="C1227" s="38" t="s">
        <v>91</v>
      </c>
      <c r="D1227" s="38" t="s">
        <v>13</v>
      </c>
      <c r="E1227" s="38" t="s">
        <v>779</v>
      </c>
      <c r="F1227" s="38" t="s">
        <v>9</v>
      </c>
      <c r="G1227" s="39">
        <f t="shared" ref="G1227:H1228" si="519">G1228</f>
        <v>9476080</v>
      </c>
      <c r="H1227" s="39">
        <f t="shared" si="519"/>
        <v>9476080</v>
      </c>
      <c r="I1227" s="159">
        <v>9476080</v>
      </c>
      <c r="J1227" s="160">
        <v>9476080</v>
      </c>
      <c r="K1227" s="146">
        <f t="shared" si="516"/>
        <v>0</v>
      </c>
      <c r="L1227" s="146">
        <f t="shared" si="516"/>
        <v>0</v>
      </c>
    </row>
    <row r="1228" spans="1:12" s="20" customFormat="1" ht="25.5">
      <c r="A1228" s="29" t="s">
        <v>28</v>
      </c>
      <c r="B1228" s="37" t="s">
        <v>738</v>
      </c>
      <c r="C1228" s="38" t="s">
        <v>91</v>
      </c>
      <c r="D1228" s="38" t="s">
        <v>13</v>
      </c>
      <c r="E1228" s="38" t="s">
        <v>779</v>
      </c>
      <c r="F1228" s="38" t="s">
        <v>29</v>
      </c>
      <c r="G1228" s="39">
        <f t="shared" si="519"/>
        <v>9476080</v>
      </c>
      <c r="H1228" s="39">
        <f t="shared" si="519"/>
        <v>9476080</v>
      </c>
      <c r="I1228" s="159">
        <v>9476080</v>
      </c>
      <c r="J1228" s="160">
        <v>9476080</v>
      </c>
      <c r="K1228" s="146">
        <f t="shared" si="516"/>
        <v>0</v>
      </c>
      <c r="L1228" s="146">
        <f t="shared" si="516"/>
        <v>0</v>
      </c>
    </row>
    <row r="1229" spans="1:12" s="20" customFormat="1">
      <c r="A1229" s="33" t="s">
        <v>30</v>
      </c>
      <c r="B1229" s="37" t="s">
        <v>738</v>
      </c>
      <c r="C1229" s="38" t="s">
        <v>91</v>
      </c>
      <c r="D1229" s="38" t="s">
        <v>13</v>
      </c>
      <c r="E1229" s="38" t="s">
        <v>779</v>
      </c>
      <c r="F1229" s="38" t="s">
        <v>31</v>
      </c>
      <c r="G1229" s="32">
        <v>9476080</v>
      </c>
      <c r="H1229" s="32">
        <v>9476080</v>
      </c>
      <c r="I1229" s="159">
        <v>9476080</v>
      </c>
      <c r="J1229" s="160">
        <v>9476080</v>
      </c>
      <c r="K1229" s="146">
        <f t="shared" si="516"/>
        <v>0</v>
      </c>
      <c r="L1229" s="146">
        <f t="shared" si="516"/>
        <v>0</v>
      </c>
    </row>
    <row r="1230" spans="1:12" s="20" customFormat="1">
      <c r="A1230" s="21" t="s">
        <v>241</v>
      </c>
      <c r="B1230" s="22" t="s">
        <v>738</v>
      </c>
      <c r="C1230" s="23" t="s">
        <v>242</v>
      </c>
      <c r="D1230" s="23" t="s">
        <v>7</v>
      </c>
      <c r="E1230" s="23" t="s">
        <v>8</v>
      </c>
      <c r="F1230" s="23" t="s">
        <v>9</v>
      </c>
      <c r="G1230" s="24">
        <f t="shared" ref="G1230:H1233" si="520">G1231</f>
        <v>1711000</v>
      </c>
      <c r="H1230" s="24">
        <f t="shared" si="520"/>
        <v>1711000</v>
      </c>
      <c r="I1230" s="149">
        <v>1711000</v>
      </c>
      <c r="J1230" s="150">
        <v>1711000</v>
      </c>
      <c r="K1230" s="146">
        <f t="shared" si="516"/>
        <v>0</v>
      </c>
      <c r="L1230" s="146">
        <f t="shared" si="516"/>
        <v>0</v>
      </c>
    </row>
    <row r="1231" spans="1:12" s="20" customFormat="1">
      <c r="A1231" s="25" t="s">
        <v>243</v>
      </c>
      <c r="B1231" s="26" t="s">
        <v>738</v>
      </c>
      <c r="C1231" s="27" t="s">
        <v>242</v>
      </c>
      <c r="D1231" s="27" t="s">
        <v>11</v>
      </c>
      <c r="E1231" s="27" t="s">
        <v>8</v>
      </c>
      <c r="F1231" s="27" t="s">
        <v>9</v>
      </c>
      <c r="G1231" s="28">
        <f t="shared" si="520"/>
        <v>1711000</v>
      </c>
      <c r="H1231" s="28">
        <f t="shared" si="520"/>
        <v>1711000</v>
      </c>
      <c r="I1231" s="151">
        <v>1711000</v>
      </c>
      <c r="J1231" s="152">
        <v>1711000</v>
      </c>
      <c r="K1231" s="146">
        <f t="shared" si="516"/>
        <v>0</v>
      </c>
      <c r="L1231" s="146">
        <f t="shared" si="516"/>
        <v>0</v>
      </c>
    </row>
    <row r="1232" spans="1:12" s="20" customFormat="1">
      <c r="A1232" s="29" t="s">
        <v>244</v>
      </c>
      <c r="B1232" s="37" t="s">
        <v>738</v>
      </c>
      <c r="C1232" s="38" t="s">
        <v>242</v>
      </c>
      <c r="D1232" s="38" t="s">
        <v>11</v>
      </c>
      <c r="E1232" s="38" t="s">
        <v>245</v>
      </c>
      <c r="F1232" s="38" t="s">
        <v>9</v>
      </c>
      <c r="G1232" s="39">
        <f t="shared" si="520"/>
        <v>1711000</v>
      </c>
      <c r="H1232" s="39">
        <f t="shared" si="520"/>
        <v>1711000</v>
      </c>
      <c r="I1232" s="159">
        <v>1711000</v>
      </c>
      <c r="J1232" s="160">
        <v>1711000</v>
      </c>
      <c r="K1232" s="146">
        <f t="shared" si="516"/>
        <v>0</v>
      </c>
      <c r="L1232" s="146">
        <f t="shared" si="516"/>
        <v>0</v>
      </c>
    </row>
    <row r="1233" spans="1:12" s="20" customFormat="1" ht="51">
      <c r="A1233" s="36" t="s">
        <v>246</v>
      </c>
      <c r="B1233" s="37" t="s">
        <v>738</v>
      </c>
      <c r="C1233" s="38" t="s">
        <v>242</v>
      </c>
      <c r="D1233" s="38" t="s">
        <v>11</v>
      </c>
      <c r="E1233" s="38" t="s">
        <v>247</v>
      </c>
      <c r="F1233" s="38" t="s">
        <v>9</v>
      </c>
      <c r="G1233" s="39">
        <f t="shared" si="520"/>
        <v>1711000</v>
      </c>
      <c r="H1233" s="39">
        <f t="shared" si="520"/>
        <v>1711000</v>
      </c>
      <c r="I1233" s="159">
        <v>1711000</v>
      </c>
      <c r="J1233" s="160">
        <v>1711000</v>
      </c>
      <c r="K1233" s="146">
        <f t="shared" si="516"/>
        <v>0</v>
      </c>
      <c r="L1233" s="146">
        <f t="shared" si="516"/>
        <v>0</v>
      </c>
    </row>
    <row r="1234" spans="1:12" s="20" customFormat="1" ht="63.75">
      <c r="A1234" s="36" t="s">
        <v>248</v>
      </c>
      <c r="B1234" s="37" t="s">
        <v>738</v>
      </c>
      <c r="C1234" s="38" t="s">
        <v>242</v>
      </c>
      <c r="D1234" s="38" t="s">
        <v>11</v>
      </c>
      <c r="E1234" s="38" t="s">
        <v>249</v>
      </c>
      <c r="F1234" s="38" t="s">
        <v>9</v>
      </c>
      <c r="G1234" s="39">
        <f t="shared" ref="G1234:H1234" si="521">G1235+G1238</f>
        <v>1711000</v>
      </c>
      <c r="H1234" s="39">
        <f t="shared" si="521"/>
        <v>1711000</v>
      </c>
      <c r="I1234" s="159">
        <v>1711000</v>
      </c>
      <c r="J1234" s="160">
        <v>1711000</v>
      </c>
      <c r="K1234" s="146">
        <f t="shared" si="516"/>
        <v>0</v>
      </c>
      <c r="L1234" s="146">
        <f t="shared" si="516"/>
        <v>0</v>
      </c>
    </row>
    <row r="1235" spans="1:12" s="20" customFormat="1" ht="25.5">
      <c r="A1235" s="29" t="s">
        <v>250</v>
      </c>
      <c r="B1235" s="37" t="s">
        <v>738</v>
      </c>
      <c r="C1235" s="38" t="s">
        <v>242</v>
      </c>
      <c r="D1235" s="38" t="s">
        <v>11</v>
      </c>
      <c r="E1235" s="38" t="s">
        <v>251</v>
      </c>
      <c r="F1235" s="38" t="s">
        <v>9</v>
      </c>
      <c r="G1235" s="39">
        <f t="shared" ref="G1235:H1236" si="522">G1236</f>
        <v>1095450</v>
      </c>
      <c r="H1235" s="39">
        <f t="shared" si="522"/>
        <v>1095450</v>
      </c>
      <c r="I1235" s="159">
        <v>1095450</v>
      </c>
      <c r="J1235" s="160">
        <v>1095450</v>
      </c>
      <c r="K1235" s="146">
        <f t="shared" si="516"/>
        <v>0</v>
      </c>
      <c r="L1235" s="146">
        <f t="shared" si="516"/>
        <v>0</v>
      </c>
    </row>
    <row r="1236" spans="1:12" s="20" customFormat="1" ht="25.5">
      <c r="A1236" s="29" t="s">
        <v>28</v>
      </c>
      <c r="B1236" s="37" t="s">
        <v>738</v>
      </c>
      <c r="C1236" s="38" t="s">
        <v>242</v>
      </c>
      <c r="D1236" s="38" t="s">
        <v>11</v>
      </c>
      <c r="E1236" s="38" t="s">
        <v>251</v>
      </c>
      <c r="F1236" s="38" t="s">
        <v>29</v>
      </c>
      <c r="G1236" s="39">
        <f t="shared" si="522"/>
        <v>1095450</v>
      </c>
      <c r="H1236" s="39">
        <f t="shared" si="522"/>
        <v>1095450</v>
      </c>
      <c r="I1236" s="159">
        <v>1095450</v>
      </c>
      <c r="J1236" s="160">
        <v>1095450</v>
      </c>
      <c r="K1236" s="146">
        <f t="shared" si="516"/>
        <v>0</v>
      </c>
      <c r="L1236" s="146">
        <f t="shared" si="516"/>
        <v>0</v>
      </c>
    </row>
    <row r="1237" spans="1:12" s="20" customFormat="1">
      <c r="A1237" s="33" t="s">
        <v>30</v>
      </c>
      <c r="B1237" s="37" t="s">
        <v>738</v>
      </c>
      <c r="C1237" s="38" t="s">
        <v>242</v>
      </c>
      <c r="D1237" s="38" t="s">
        <v>11</v>
      </c>
      <c r="E1237" s="38" t="s">
        <v>251</v>
      </c>
      <c r="F1237" s="38" t="s">
        <v>31</v>
      </c>
      <c r="G1237" s="32">
        <v>1095450</v>
      </c>
      <c r="H1237" s="32">
        <v>1095450</v>
      </c>
      <c r="I1237" s="159">
        <v>1095450</v>
      </c>
      <c r="J1237" s="160">
        <v>1095450</v>
      </c>
      <c r="K1237" s="146">
        <f t="shared" si="516"/>
        <v>0</v>
      </c>
      <c r="L1237" s="146">
        <f t="shared" si="516"/>
        <v>0</v>
      </c>
    </row>
    <row r="1238" spans="1:12" s="20" customFormat="1" ht="25.5">
      <c r="A1238" s="33" t="s">
        <v>782</v>
      </c>
      <c r="B1238" s="37" t="s">
        <v>738</v>
      </c>
      <c r="C1238" s="38" t="s">
        <v>242</v>
      </c>
      <c r="D1238" s="38" t="s">
        <v>11</v>
      </c>
      <c r="E1238" s="38" t="s">
        <v>783</v>
      </c>
      <c r="F1238" s="38" t="s">
        <v>9</v>
      </c>
      <c r="G1238" s="39">
        <f t="shared" ref="G1238:H1239" si="523">G1239</f>
        <v>615550</v>
      </c>
      <c r="H1238" s="39">
        <f t="shared" si="523"/>
        <v>615550</v>
      </c>
      <c r="I1238" s="159">
        <v>615550</v>
      </c>
      <c r="J1238" s="160">
        <v>615550</v>
      </c>
      <c r="K1238" s="146">
        <f t="shared" si="516"/>
        <v>0</v>
      </c>
      <c r="L1238" s="146">
        <f t="shared" si="516"/>
        <v>0</v>
      </c>
    </row>
    <row r="1239" spans="1:12" ht="25.5">
      <c r="A1239" s="29" t="s">
        <v>28</v>
      </c>
      <c r="B1239" s="37" t="s">
        <v>738</v>
      </c>
      <c r="C1239" s="38" t="s">
        <v>242</v>
      </c>
      <c r="D1239" s="38" t="s">
        <v>11</v>
      </c>
      <c r="E1239" s="38" t="s">
        <v>783</v>
      </c>
      <c r="F1239" s="38" t="s">
        <v>29</v>
      </c>
      <c r="G1239" s="39">
        <f t="shared" si="523"/>
        <v>615550</v>
      </c>
      <c r="H1239" s="39">
        <f t="shared" si="523"/>
        <v>615550</v>
      </c>
      <c r="I1239" s="159">
        <v>615550</v>
      </c>
      <c r="J1239" s="160">
        <v>615550</v>
      </c>
      <c r="K1239" s="146">
        <f t="shared" si="516"/>
        <v>0</v>
      </c>
      <c r="L1239" s="146">
        <f t="shared" si="516"/>
        <v>0</v>
      </c>
    </row>
    <row r="1240" spans="1:12">
      <c r="A1240" s="33" t="s">
        <v>30</v>
      </c>
      <c r="B1240" s="37" t="s">
        <v>738</v>
      </c>
      <c r="C1240" s="38" t="s">
        <v>242</v>
      </c>
      <c r="D1240" s="38" t="s">
        <v>11</v>
      </c>
      <c r="E1240" s="38" t="s">
        <v>783</v>
      </c>
      <c r="F1240" s="38" t="s">
        <v>31</v>
      </c>
      <c r="G1240" s="32">
        <v>615550</v>
      </c>
      <c r="H1240" s="32">
        <v>615550</v>
      </c>
      <c r="I1240" s="159">
        <v>615550</v>
      </c>
      <c r="J1240" s="160">
        <v>615550</v>
      </c>
      <c r="K1240" s="146">
        <f t="shared" si="516"/>
        <v>0</v>
      </c>
      <c r="L1240" s="146">
        <f t="shared" si="516"/>
        <v>0</v>
      </c>
    </row>
    <row r="1241" spans="1:12">
      <c r="A1241" s="29"/>
      <c r="B1241" s="37"/>
      <c r="C1241" s="38"/>
      <c r="D1241" s="38"/>
      <c r="E1241" s="38"/>
      <c r="F1241" s="38"/>
      <c r="G1241" s="39"/>
      <c r="H1241" s="39"/>
      <c r="I1241" s="159"/>
      <c r="J1241" s="160"/>
      <c r="K1241" s="146">
        <f t="shared" si="516"/>
        <v>0</v>
      </c>
      <c r="L1241" s="146">
        <f t="shared" si="516"/>
        <v>0</v>
      </c>
    </row>
    <row r="1242" spans="1:12" s="20" customFormat="1">
      <c r="A1242" s="16" t="s">
        <v>784</v>
      </c>
      <c r="B1242" s="17" t="s">
        <v>785</v>
      </c>
      <c r="C1242" s="18" t="s">
        <v>7</v>
      </c>
      <c r="D1242" s="18" t="s">
        <v>7</v>
      </c>
      <c r="E1242" s="18" t="s">
        <v>8</v>
      </c>
      <c r="F1242" s="18" t="s">
        <v>9</v>
      </c>
      <c r="G1242" s="19">
        <f>G1243+G1277+G1288+G1310</f>
        <v>116255980</v>
      </c>
      <c r="H1242" s="19">
        <f>H1243+H1277+H1288+H1310</f>
        <v>116316910</v>
      </c>
      <c r="I1242" s="157">
        <v>116255980</v>
      </c>
      <c r="J1242" s="158">
        <v>116316910</v>
      </c>
      <c r="K1242" s="146">
        <f t="shared" si="516"/>
        <v>0</v>
      </c>
      <c r="L1242" s="146">
        <f t="shared" si="516"/>
        <v>0</v>
      </c>
    </row>
    <row r="1243" spans="1:12" s="20" customFormat="1">
      <c r="A1243" s="21" t="s">
        <v>10</v>
      </c>
      <c r="B1243" s="22" t="s">
        <v>785</v>
      </c>
      <c r="C1243" s="23" t="s">
        <v>11</v>
      </c>
      <c r="D1243" s="23" t="s">
        <v>7</v>
      </c>
      <c r="E1243" s="23" t="s">
        <v>8</v>
      </c>
      <c r="F1243" s="23" t="s">
        <v>9</v>
      </c>
      <c r="G1243" s="24">
        <f>G1244+G1270</f>
        <v>33161160</v>
      </c>
      <c r="H1243" s="24">
        <f>H1244+H1270</f>
        <v>33181990</v>
      </c>
      <c r="I1243" s="149">
        <v>33161160</v>
      </c>
      <c r="J1243" s="150">
        <v>33181990</v>
      </c>
      <c r="K1243" s="146">
        <f t="shared" si="516"/>
        <v>0</v>
      </c>
      <c r="L1243" s="146">
        <f t="shared" si="516"/>
        <v>0</v>
      </c>
    </row>
    <row r="1244" spans="1:12" s="20" customFormat="1" ht="38.25">
      <c r="A1244" s="25" t="s">
        <v>78</v>
      </c>
      <c r="B1244" s="26" t="s">
        <v>785</v>
      </c>
      <c r="C1244" s="27" t="s">
        <v>11</v>
      </c>
      <c r="D1244" s="27" t="s">
        <v>79</v>
      </c>
      <c r="E1244" s="27" t="s">
        <v>8</v>
      </c>
      <c r="F1244" s="27" t="s">
        <v>9</v>
      </c>
      <c r="G1244" s="28">
        <f t="shared" ref="G1244:H1245" si="524">G1245</f>
        <v>32795380</v>
      </c>
      <c r="H1244" s="28">
        <f t="shared" si="524"/>
        <v>32812660</v>
      </c>
      <c r="I1244" s="151">
        <v>32795380</v>
      </c>
      <c r="J1244" s="152">
        <v>32812660</v>
      </c>
      <c r="K1244" s="146">
        <f t="shared" si="516"/>
        <v>0</v>
      </c>
      <c r="L1244" s="146">
        <f t="shared" si="516"/>
        <v>0</v>
      </c>
    </row>
    <row r="1245" spans="1:12" s="20" customFormat="1" ht="25.5">
      <c r="A1245" s="29" t="s">
        <v>786</v>
      </c>
      <c r="B1245" s="30" t="s">
        <v>785</v>
      </c>
      <c r="C1245" s="31" t="s">
        <v>11</v>
      </c>
      <c r="D1245" s="31" t="s">
        <v>79</v>
      </c>
      <c r="E1245" s="31" t="s">
        <v>787</v>
      </c>
      <c r="F1245" s="31" t="s">
        <v>9</v>
      </c>
      <c r="G1245" s="32">
        <f t="shared" si="524"/>
        <v>32795380</v>
      </c>
      <c r="H1245" s="32">
        <f t="shared" si="524"/>
        <v>32812660</v>
      </c>
      <c r="I1245" s="153">
        <v>32795380</v>
      </c>
      <c r="J1245" s="154">
        <v>32812660</v>
      </c>
      <c r="K1245" s="146">
        <f t="shared" si="516"/>
        <v>0</v>
      </c>
      <c r="L1245" s="146">
        <f t="shared" si="516"/>
        <v>0</v>
      </c>
    </row>
    <row r="1246" spans="1:12" s="20" customFormat="1" ht="25.5">
      <c r="A1246" s="29" t="s">
        <v>788</v>
      </c>
      <c r="B1246" s="30" t="s">
        <v>785</v>
      </c>
      <c r="C1246" s="31" t="s">
        <v>11</v>
      </c>
      <c r="D1246" s="31" t="s">
        <v>79</v>
      </c>
      <c r="E1246" s="31" t="s">
        <v>789</v>
      </c>
      <c r="F1246" s="31" t="s">
        <v>9</v>
      </c>
      <c r="G1246" s="32">
        <f>G1247+G1256+G1260+G1267</f>
        <v>32795380</v>
      </c>
      <c r="H1246" s="32">
        <f>H1247+H1256+H1260+H1267</f>
        <v>32812660</v>
      </c>
      <c r="I1246" s="153">
        <v>32795380</v>
      </c>
      <c r="J1246" s="154">
        <v>32812660</v>
      </c>
      <c r="K1246" s="146">
        <f t="shared" si="516"/>
        <v>0</v>
      </c>
      <c r="L1246" s="146">
        <f t="shared" si="516"/>
        <v>0</v>
      </c>
    </row>
    <row r="1247" spans="1:12" s="20" customFormat="1" ht="25.5">
      <c r="A1247" s="29" t="s">
        <v>18</v>
      </c>
      <c r="B1247" s="30" t="s">
        <v>785</v>
      </c>
      <c r="C1247" s="31" t="s">
        <v>11</v>
      </c>
      <c r="D1247" s="31" t="s">
        <v>79</v>
      </c>
      <c r="E1247" s="31" t="s">
        <v>790</v>
      </c>
      <c r="F1247" s="31" t="s">
        <v>9</v>
      </c>
      <c r="G1247" s="32">
        <f>G1248+G1251+G1253</f>
        <v>4327600</v>
      </c>
      <c r="H1247" s="32">
        <f>H1248+H1251+H1253</f>
        <v>4344880</v>
      </c>
      <c r="I1247" s="153">
        <v>4327600</v>
      </c>
      <c r="J1247" s="154">
        <v>4344880</v>
      </c>
      <c r="K1247" s="146">
        <f t="shared" si="516"/>
        <v>0</v>
      </c>
      <c r="L1247" s="146">
        <f t="shared" si="516"/>
        <v>0</v>
      </c>
    </row>
    <row r="1248" spans="1:12" s="20" customFormat="1" ht="25.5">
      <c r="A1248" s="36" t="s">
        <v>20</v>
      </c>
      <c r="B1248" s="30" t="s">
        <v>785</v>
      </c>
      <c r="C1248" s="31" t="s">
        <v>11</v>
      </c>
      <c r="D1248" s="31" t="s">
        <v>79</v>
      </c>
      <c r="E1248" s="31" t="s">
        <v>790</v>
      </c>
      <c r="F1248" s="31" t="s">
        <v>21</v>
      </c>
      <c r="G1248" s="32">
        <f t="shared" ref="G1248:H1248" si="525">SUM(G1249:G1250)</f>
        <v>639110</v>
      </c>
      <c r="H1248" s="32">
        <f t="shared" si="525"/>
        <v>639110</v>
      </c>
      <c r="I1248" s="153">
        <v>639110</v>
      </c>
      <c r="J1248" s="154">
        <v>639110</v>
      </c>
      <c r="K1248" s="146">
        <f t="shared" si="516"/>
        <v>0</v>
      </c>
      <c r="L1248" s="146">
        <f t="shared" si="516"/>
        <v>0</v>
      </c>
    </row>
    <row r="1249" spans="1:12" s="20" customFormat="1" ht="25.5">
      <c r="A1249" s="33" t="s">
        <v>22</v>
      </c>
      <c r="B1249" s="30" t="s">
        <v>785</v>
      </c>
      <c r="C1249" s="31" t="s">
        <v>11</v>
      </c>
      <c r="D1249" s="31" t="s">
        <v>79</v>
      </c>
      <c r="E1249" s="31" t="s">
        <v>790</v>
      </c>
      <c r="F1249" s="31" t="s">
        <v>23</v>
      </c>
      <c r="G1249" s="32">
        <v>491325</v>
      </c>
      <c r="H1249" s="32">
        <v>491325</v>
      </c>
      <c r="I1249" s="153">
        <v>491325</v>
      </c>
      <c r="J1249" s="154">
        <v>491325</v>
      </c>
      <c r="K1249" s="146">
        <f t="shared" si="516"/>
        <v>0</v>
      </c>
      <c r="L1249" s="146">
        <f t="shared" si="516"/>
        <v>0</v>
      </c>
    </row>
    <row r="1250" spans="1:12" s="20" customFormat="1" ht="38.25">
      <c r="A1250" s="33" t="s">
        <v>26</v>
      </c>
      <c r="B1250" s="30" t="s">
        <v>785</v>
      </c>
      <c r="C1250" s="31" t="s">
        <v>11</v>
      </c>
      <c r="D1250" s="31" t="s">
        <v>79</v>
      </c>
      <c r="E1250" s="31" t="s">
        <v>790</v>
      </c>
      <c r="F1250" s="31" t="s">
        <v>27</v>
      </c>
      <c r="G1250" s="32">
        <v>147785</v>
      </c>
      <c r="H1250" s="32">
        <v>147785</v>
      </c>
      <c r="I1250" s="153">
        <v>147785</v>
      </c>
      <c r="J1250" s="154">
        <v>147785</v>
      </c>
      <c r="K1250" s="146">
        <f t="shared" si="516"/>
        <v>0</v>
      </c>
      <c r="L1250" s="146">
        <f t="shared" si="516"/>
        <v>0</v>
      </c>
    </row>
    <row r="1251" spans="1:12" s="20" customFormat="1" ht="25.5">
      <c r="A1251" s="29" t="s">
        <v>28</v>
      </c>
      <c r="B1251" s="30" t="s">
        <v>785</v>
      </c>
      <c r="C1251" s="31" t="s">
        <v>11</v>
      </c>
      <c r="D1251" s="31" t="s">
        <v>79</v>
      </c>
      <c r="E1251" s="31" t="s">
        <v>790</v>
      </c>
      <c r="F1251" s="31" t="s">
        <v>29</v>
      </c>
      <c r="G1251" s="32">
        <f>G1252</f>
        <v>3648490</v>
      </c>
      <c r="H1251" s="32">
        <f>H1252</f>
        <v>3665770</v>
      </c>
      <c r="I1251" s="153">
        <v>3648490</v>
      </c>
      <c r="J1251" s="154">
        <v>3665770</v>
      </c>
      <c r="K1251" s="146">
        <f t="shared" si="516"/>
        <v>0</v>
      </c>
      <c r="L1251" s="146">
        <f t="shared" si="516"/>
        <v>0</v>
      </c>
    </row>
    <row r="1252" spans="1:12" s="20" customFormat="1">
      <c r="A1252" s="33" t="s">
        <v>30</v>
      </c>
      <c r="B1252" s="30" t="s">
        <v>785</v>
      </c>
      <c r="C1252" s="31" t="s">
        <v>11</v>
      </c>
      <c r="D1252" s="31" t="s">
        <v>79</v>
      </c>
      <c r="E1252" s="31" t="s">
        <v>790</v>
      </c>
      <c r="F1252" s="31" t="s">
        <v>31</v>
      </c>
      <c r="G1252" s="32">
        <v>3648490</v>
      </c>
      <c r="H1252" s="32">
        <v>3665770</v>
      </c>
      <c r="I1252" s="153">
        <v>3648490</v>
      </c>
      <c r="J1252" s="154">
        <v>3665770</v>
      </c>
      <c r="K1252" s="146">
        <f t="shared" si="516"/>
        <v>0</v>
      </c>
      <c r="L1252" s="146">
        <f t="shared" si="516"/>
        <v>0</v>
      </c>
    </row>
    <row r="1253" spans="1:12" s="20" customFormat="1">
      <c r="A1253" s="29" t="s">
        <v>32</v>
      </c>
      <c r="B1253" s="30" t="s">
        <v>785</v>
      </c>
      <c r="C1253" s="31" t="s">
        <v>11</v>
      </c>
      <c r="D1253" s="31" t="s">
        <v>79</v>
      </c>
      <c r="E1253" s="31" t="s">
        <v>790</v>
      </c>
      <c r="F1253" s="31" t="s">
        <v>33</v>
      </c>
      <c r="G1253" s="32">
        <f t="shared" ref="G1253:H1253" si="526">SUM(G1254:G1255)</f>
        <v>40000</v>
      </c>
      <c r="H1253" s="32">
        <f t="shared" si="526"/>
        <v>40000</v>
      </c>
      <c r="I1253" s="153">
        <v>40000</v>
      </c>
      <c r="J1253" s="154">
        <v>40000</v>
      </c>
      <c r="K1253" s="146">
        <f t="shared" si="516"/>
        <v>0</v>
      </c>
      <c r="L1253" s="146">
        <f t="shared" si="516"/>
        <v>0</v>
      </c>
    </row>
    <row r="1254" spans="1:12" s="20" customFormat="1">
      <c r="A1254" s="33" t="s">
        <v>34</v>
      </c>
      <c r="B1254" s="30" t="s">
        <v>785</v>
      </c>
      <c r="C1254" s="31" t="s">
        <v>11</v>
      </c>
      <c r="D1254" s="31" t="s">
        <v>79</v>
      </c>
      <c r="E1254" s="31" t="s">
        <v>790</v>
      </c>
      <c r="F1254" s="31" t="s">
        <v>35</v>
      </c>
      <c r="G1254" s="32">
        <v>24030</v>
      </c>
      <c r="H1254" s="32">
        <v>24030</v>
      </c>
      <c r="I1254" s="153">
        <v>24030</v>
      </c>
      <c r="J1254" s="154">
        <v>24030</v>
      </c>
      <c r="K1254" s="146">
        <f t="shared" si="516"/>
        <v>0</v>
      </c>
      <c r="L1254" s="146">
        <f t="shared" si="516"/>
        <v>0</v>
      </c>
    </row>
    <row r="1255" spans="1:12" s="20" customFormat="1">
      <c r="A1255" s="33" t="s">
        <v>36</v>
      </c>
      <c r="B1255" s="30" t="s">
        <v>785</v>
      </c>
      <c r="C1255" s="31" t="s">
        <v>11</v>
      </c>
      <c r="D1255" s="31" t="s">
        <v>79</v>
      </c>
      <c r="E1255" s="31" t="s">
        <v>790</v>
      </c>
      <c r="F1255" s="31" t="s">
        <v>37</v>
      </c>
      <c r="G1255" s="32">
        <v>15970</v>
      </c>
      <c r="H1255" s="32">
        <v>15970</v>
      </c>
      <c r="I1255" s="153">
        <v>15970</v>
      </c>
      <c r="J1255" s="154">
        <v>15970</v>
      </c>
      <c r="K1255" s="146">
        <f t="shared" si="516"/>
        <v>0</v>
      </c>
      <c r="L1255" s="146">
        <f t="shared" si="516"/>
        <v>0</v>
      </c>
    </row>
    <row r="1256" spans="1:12" s="20" customFormat="1" ht="25.5">
      <c r="A1256" s="36" t="s">
        <v>791</v>
      </c>
      <c r="B1256" s="30" t="s">
        <v>785</v>
      </c>
      <c r="C1256" s="31" t="s">
        <v>11</v>
      </c>
      <c r="D1256" s="31" t="s">
        <v>79</v>
      </c>
      <c r="E1256" s="31" t="s">
        <v>792</v>
      </c>
      <c r="F1256" s="31" t="s">
        <v>9</v>
      </c>
      <c r="G1256" s="32">
        <f t="shared" ref="G1256:H1256" si="527">G1257</f>
        <v>26963430</v>
      </c>
      <c r="H1256" s="32">
        <f t="shared" si="527"/>
        <v>26963430</v>
      </c>
      <c r="I1256" s="153">
        <v>26963430</v>
      </c>
      <c r="J1256" s="154">
        <v>26963430</v>
      </c>
      <c r="K1256" s="146">
        <f t="shared" si="516"/>
        <v>0</v>
      </c>
      <c r="L1256" s="146">
        <f t="shared" si="516"/>
        <v>0</v>
      </c>
    </row>
    <row r="1257" spans="1:12" s="20" customFormat="1" ht="25.5">
      <c r="A1257" s="36" t="s">
        <v>20</v>
      </c>
      <c r="B1257" s="30" t="s">
        <v>785</v>
      </c>
      <c r="C1257" s="31" t="s">
        <v>11</v>
      </c>
      <c r="D1257" s="31" t="s">
        <v>79</v>
      </c>
      <c r="E1257" s="31" t="s">
        <v>792</v>
      </c>
      <c r="F1257" s="31" t="s">
        <v>21</v>
      </c>
      <c r="G1257" s="32">
        <f t="shared" ref="G1257:H1257" si="528">SUM(G1258:G1259)</f>
        <v>26963430</v>
      </c>
      <c r="H1257" s="32">
        <f t="shared" si="528"/>
        <v>26963430</v>
      </c>
      <c r="I1257" s="153">
        <v>26963430</v>
      </c>
      <c r="J1257" s="154">
        <v>26963430</v>
      </c>
      <c r="K1257" s="146">
        <f t="shared" si="516"/>
        <v>0</v>
      </c>
      <c r="L1257" s="146">
        <f t="shared" si="516"/>
        <v>0</v>
      </c>
    </row>
    <row r="1258" spans="1:12" s="20" customFormat="1">
      <c r="A1258" s="33" t="s">
        <v>40</v>
      </c>
      <c r="B1258" s="30" t="s">
        <v>785</v>
      </c>
      <c r="C1258" s="31" t="s">
        <v>11</v>
      </c>
      <c r="D1258" s="31" t="s">
        <v>79</v>
      </c>
      <c r="E1258" s="31" t="s">
        <v>792</v>
      </c>
      <c r="F1258" s="31" t="s">
        <v>41</v>
      </c>
      <c r="G1258" s="32">
        <v>20709257</v>
      </c>
      <c r="H1258" s="32">
        <v>20709257</v>
      </c>
      <c r="I1258" s="153">
        <v>20709257</v>
      </c>
      <c r="J1258" s="154">
        <v>20709257</v>
      </c>
      <c r="K1258" s="146">
        <f t="shared" si="516"/>
        <v>0</v>
      </c>
      <c r="L1258" s="146">
        <f t="shared" si="516"/>
        <v>0</v>
      </c>
    </row>
    <row r="1259" spans="1:12" s="20" customFormat="1" ht="38.25">
      <c r="A1259" s="33" t="s">
        <v>26</v>
      </c>
      <c r="B1259" s="30" t="s">
        <v>785</v>
      </c>
      <c r="C1259" s="31" t="s">
        <v>11</v>
      </c>
      <c r="D1259" s="31" t="s">
        <v>79</v>
      </c>
      <c r="E1259" s="31" t="s">
        <v>792</v>
      </c>
      <c r="F1259" s="31" t="s">
        <v>27</v>
      </c>
      <c r="G1259" s="32">
        <v>6254173</v>
      </c>
      <c r="H1259" s="32">
        <v>6254173</v>
      </c>
      <c r="I1259" s="153">
        <v>6254173</v>
      </c>
      <c r="J1259" s="154">
        <v>6254173</v>
      </c>
      <c r="K1259" s="146">
        <f t="shared" si="516"/>
        <v>0</v>
      </c>
      <c r="L1259" s="146">
        <f t="shared" si="516"/>
        <v>0</v>
      </c>
    </row>
    <row r="1260" spans="1:12" s="20" customFormat="1" ht="25.5">
      <c r="A1260" s="29" t="s">
        <v>474</v>
      </c>
      <c r="B1260" s="30" t="s">
        <v>785</v>
      </c>
      <c r="C1260" s="31" t="s">
        <v>11</v>
      </c>
      <c r="D1260" s="31" t="s">
        <v>79</v>
      </c>
      <c r="E1260" s="31" t="s">
        <v>793</v>
      </c>
      <c r="F1260" s="31" t="s">
        <v>9</v>
      </c>
      <c r="G1260" s="32">
        <f t="shared" ref="G1260:H1260" si="529">G1261+G1265</f>
        <v>1431550</v>
      </c>
      <c r="H1260" s="32">
        <f t="shared" si="529"/>
        <v>1431550</v>
      </c>
      <c r="I1260" s="153">
        <v>1431550</v>
      </c>
      <c r="J1260" s="154">
        <v>1431550</v>
      </c>
      <c r="K1260" s="146">
        <f t="shared" si="516"/>
        <v>0</v>
      </c>
      <c r="L1260" s="146">
        <f t="shared" si="516"/>
        <v>0</v>
      </c>
    </row>
    <row r="1261" spans="1:12" s="20" customFormat="1" ht="25.5">
      <c r="A1261" s="36" t="s">
        <v>20</v>
      </c>
      <c r="B1261" s="30" t="s">
        <v>785</v>
      </c>
      <c r="C1261" s="31" t="s">
        <v>11</v>
      </c>
      <c r="D1261" s="31" t="s">
        <v>79</v>
      </c>
      <c r="E1261" s="31" t="s">
        <v>793</v>
      </c>
      <c r="F1261" s="31" t="s">
        <v>21</v>
      </c>
      <c r="G1261" s="32">
        <f t="shared" ref="G1261:H1261" si="530">SUM(G1262:G1264)</f>
        <v>1223550</v>
      </c>
      <c r="H1261" s="32">
        <f t="shared" si="530"/>
        <v>1223550</v>
      </c>
      <c r="I1261" s="153">
        <v>1223550</v>
      </c>
      <c r="J1261" s="154">
        <v>1223550</v>
      </c>
      <c r="K1261" s="146">
        <f t="shared" si="516"/>
        <v>0</v>
      </c>
      <c r="L1261" s="146">
        <f t="shared" si="516"/>
        <v>0</v>
      </c>
    </row>
    <row r="1262" spans="1:12" s="20" customFormat="1">
      <c r="A1262" s="33" t="s">
        <v>40</v>
      </c>
      <c r="B1262" s="30" t="s">
        <v>785</v>
      </c>
      <c r="C1262" s="31" t="s">
        <v>11</v>
      </c>
      <c r="D1262" s="31" t="s">
        <v>79</v>
      </c>
      <c r="E1262" s="31" t="s">
        <v>793</v>
      </c>
      <c r="F1262" s="31" t="s">
        <v>41</v>
      </c>
      <c r="G1262" s="32">
        <v>807682</v>
      </c>
      <c r="H1262" s="32">
        <v>807682</v>
      </c>
      <c r="I1262" s="153">
        <v>807682</v>
      </c>
      <c r="J1262" s="154">
        <v>807682</v>
      </c>
      <c r="K1262" s="146">
        <f t="shared" si="516"/>
        <v>0</v>
      </c>
      <c r="L1262" s="146">
        <f t="shared" si="516"/>
        <v>0</v>
      </c>
    </row>
    <row r="1263" spans="1:12" s="20" customFormat="1" ht="25.5">
      <c r="A1263" s="33" t="s">
        <v>22</v>
      </c>
      <c r="B1263" s="30" t="s">
        <v>785</v>
      </c>
      <c r="C1263" s="31" t="s">
        <v>11</v>
      </c>
      <c r="D1263" s="31" t="s">
        <v>79</v>
      </c>
      <c r="E1263" s="31" t="s">
        <v>793</v>
      </c>
      <c r="F1263" s="31" t="s">
        <v>23</v>
      </c>
      <c r="G1263" s="32">
        <v>38295</v>
      </c>
      <c r="H1263" s="32">
        <v>38295</v>
      </c>
      <c r="I1263" s="153">
        <v>38295</v>
      </c>
      <c r="J1263" s="154">
        <v>38295</v>
      </c>
      <c r="K1263" s="146">
        <f t="shared" si="516"/>
        <v>0</v>
      </c>
      <c r="L1263" s="146">
        <f t="shared" si="516"/>
        <v>0</v>
      </c>
    </row>
    <row r="1264" spans="1:12" s="20" customFormat="1" ht="38.25">
      <c r="A1264" s="33" t="s">
        <v>26</v>
      </c>
      <c r="B1264" s="30" t="s">
        <v>785</v>
      </c>
      <c r="C1264" s="31" t="s">
        <v>11</v>
      </c>
      <c r="D1264" s="31" t="s">
        <v>79</v>
      </c>
      <c r="E1264" s="31" t="s">
        <v>793</v>
      </c>
      <c r="F1264" s="31" t="s">
        <v>27</v>
      </c>
      <c r="G1264" s="32">
        <v>377573</v>
      </c>
      <c r="H1264" s="32">
        <v>377573</v>
      </c>
      <c r="I1264" s="153">
        <v>377573</v>
      </c>
      <c r="J1264" s="154">
        <v>377573</v>
      </c>
      <c r="K1264" s="146">
        <f t="shared" si="516"/>
        <v>0</v>
      </c>
      <c r="L1264" s="146">
        <f t="shared" si="516"/>
        <v>0</v>
      </c>
    </row>
    <row r="1265" spans="1:12" s="20" customFormat="1" ht="25.5">
      <c r="A1265" s="29" t="s">
        <v>28</v>
      </c>
      <c r="B1265" s="30" t="s">
        <v>785</v>
      </c>
      <c r="C1265" s="31" t="s">
        <v>11</v>
      </c>
      <c r="D1265" s="31" t="s">
        <v>79</v>
      </c>
      <c r="E1265" s="31" t="s">
        <v>793</v>
      </c>
      <c r="F1265" s="31" t="s">
        <v>29</v>
      </c>
      <c r="G1265" s="32">
        <f t="shared" ref="G1265:H1265" si="531">G1266</f>
        <v>208000</v>
      </c>
      <c r="H1265" s="32">
        <f t="shared" si="531"/>
        <v>208000</v>
      </c>
      <c r="I1265" s="153">
        <v>208000</v>
      </c>
      <c r="J1265" s="154">
        <v>208000</v>
      </c>
      <c r="K1265" s="146">
        <f t="shared" si="516"/>
        <v>0</v>
      </c>
      <c r="L1265" s="146">
        <f t="shared" si="516"/>
        <v>0</v>
      </c>
    </row>
    <row r="1266" spans="1:12" s="20" customFormat="1">
      <c r="A1266" s="33" t="s">
        <v>30</v>
      </c>
      <c r="B1266" s="30" t="s">
        <v>785</v>
      </c>
      <c r="C1266" s="31" t="s">
        <v>11</v>
      </c>
      <c r="D1266" s="31" t="s">
        <v>79</v>
      </c>
      <c r="E1266" s="31" t="s">
        <v>793</v>
      </c>
      <c r="F1266" s="31" t="s">
        <v>31</v>
      </c>
      <c r="G1266" s="32">
        <v>208000</v>
      </c>
      <c r="H1266" s="32">
        <v>208000</v>
      </c>
      <c r="I1266" s="153">
        <v>208000</v>
      </c>
      <c r="J1266" s="154">
        <v>208000</v>
      </c>
      <c r="K1266" s="146">
        <f t="shared" ref="K1266:L1317" si="532">G1266-I1266</f>
        <v>0</v>
      </c>
      <c r="L1266" s="146">
        <f t="shared" si="532"/>
        <v>0</v>
      </c>
    </row>
    <row r="1267" spans="1:12" s="20" customFormat="1" ht="25.5">
      <c r="A1267" s="36" t="s">
        <v>746</v>
      </c>
      <c r="B1267" s="30" t="str">
        <f t="shared" ref="B1267:D1269" si="533">B1256</f>
        <v>618</v>
      </c>
      <c r="C1267" s="31" t="str">
        <f t="shared" si="533"/>
        <v>01</v>
      </c>
      <c r="D1267" s="31" t="str">
        <f t="shared" si="533"/>
        <v>04</v>
      </c>
      <c r="E1267" s="31" t="s">
        <v>794</v>
      </c>
      <c r="F1267" s="31" t="s">
        <v>9</v>
      </c>
      <c r="G1267" s="32">
        <f t="shared" ref="G1267:H1268" si="534">G1268</f>
        <v>72800</v>
      </c>
      <c r="H1267" s="32">
        <f t="shared" si="534"/>
        <v>72800</v>
      </c>
      <c r="I1267" s="153">
        <v>72800</v>
      </c>
      <c r="J1267" s="154">
        <v>72800</v>
      </c>
      <c r="K1267" s="146">
        <f t="shared" si="532"/>
        <v>0</v>
      </c>
      <c r="L1267" s="146">
        <f t="shared" si="532"/>
        <v>0</v>
      </c>
    </row>
    <row r="1268" spans="1:12" s="20" customFormat="1" ht="25.5">
      <c r="A1268" s="29" t="s">
        <v>28</v>
      </c>
      <c r="B1268" s="30" t="str">
        <f t="shared" si="533"/>
        <v>618</v>
      </c>
      <c r="C1268" s="31" t="str">
        <f t="shared" si="533"/>
        <v>01</v>
      </c>
      <c r="D1268" s="31" t="str">
        <f t="shared" si="533"/>
        <v>04</v>
      </c>
      <c r="E1268" s="31" t="s">
        <v>794</v>
      </c>
      <c r="F1268" s="31" t="s">
        <v>29</v>
      </c>
      <c r="G1268" s="32">
        <f t="shared" si="534"/>
        <v>72800</v>
      </c>
      <c r="H1268" s="32">
        <f t="shared" si="534"/>
        <v>72800</v>
      </c>
      <c r="I1268" s="153">
        <v>72800</v>
      </c>
      <c r="J1268" s="154">
        <v>72800</v>
      </c>
      <c r="K1268" s="146">
        <f t="shared" si="532"/>
        <v>0</v>
      </c>
      <c r="L1268" s="146">
        <f t="shared" si="532"/>
        <v>0</v>
      </c>
    </row>
    <row r="1269" spans="1:12" s="20" customFormat="1">
      <c r="A1269" s="33" t="s">
        <v>30</v>
      </c>
      <c r="B1269" s="30" t="str">
        <f t="shared" si="533"/>
        <v>618</v>
      </c>
      <c r="C1269" s="31" t="str">
        <f t="shared" si="533"/>
        <v>01</v>
      </c>
      <c r="D1269" s="31" t="str">
        <f t="shared" si="533"/>
        <v>04</v>
      </c>
      <c r="E1269" s="31" t="s">
        <v>794</v>
      </c>
      <c r="F1269" s="31" t="s">
        <v>31</v>
      </c>
      <c r="G1269" s="32">
        <v>72800</v>
      </c>
      <c r="H1269" s="32">
        <v>72800</v>
      </c>
      <c r="I1269" s="153">
        <v>72800</v>
      </c>
      <c r="J1269" s="154">
        <v>72800</v>
      </c>
      <c r="K1269" s="146">
        <f t="shared" si="532"/>
        <v>0</v>
      </c>
      <c r="L1269" s="146">
        <f t="shared" si="532"/>
        <v>0</v>
      </c>
    </row>
    <row r="1270" spans="1:12" s="20" customFormat="1">
      <c r="A1270" s="25" t="s">
        <v>50</v>
      </c>
      <c r="B1270" s="26" t="s">
        <v>785</v>
      </c>
      <c r="C1270" s="27" t="s">
        <v>11</v>
      </c>
      <c r="D1270" s="27" t="s">
        <v>51</v>
      </c>
      <c r="E1270" s="27" t="s">
        <v>8</v>
      </c>
      <c r="F1270" s="27" t="s">
        <v>9</v>
      </c>
      <c r="G1270" s="28">
        <f t="shared" ref="G1270:H1275" si="535">G1271</f>
        <v>365780</v>
      </c>
      <c r="H1270" s="28">
        <f t="shared" si="535"/>
        <v>369330</v>
      </c>
      <c r="I1270" s="151">
        <v>365780</v>
      </c>
      <c r="J1270" s="152">
        <v>369330</v>
      </c>
      <c r="K1270" s="146">
        <f t="shared" si="532"/>
        <v>0</v>
      </c>
      <c r="L1270" s="146">
        <f t="shared" si="532"/>
        <v>0</v>
      </c>
    </row>
    <row r="1271" spans="1:12" s="20" customFormat="1" ht="38.25">
      <c r="A1271" s="29" t="s">
        <v>261</v>
      </c>
      <c r="B1271" s="30" t="s">
        <v>785</v>
      </c>
      <c r="C1271" s="31" t="s">
        <v>11</v>
      </c>
      <c r="D1271" s="31" t="s">
        <v>51</v>
      </c>
      <c r="E1271" s="31" t="s">
        <v>262</v>
      </c>
      <c r="F1271" s="31" t="s">
        <v>9</v>
      </c>
      <c r="G1271" s="32">
        <f t="shared" si="535"/>
        <v>365780</v>
      </c>
      <c r="H1271" s="32">
        <f t="shared" si="535"/>
        <v>369330</v>
      </c>
      <c r="I1271" s="153">
        <v>365780</v>
      </c>
      <c r="J1271" s="154">
        <v>369330</v>
      </c>
      <c r="K1271" s="146">
        <f t="shared" si="532"/>
        <v>0</v>
      </c>
      <c r="L1271" s="146">
        <f t="shared" si="532"/>
        <v>0</v>
      </c>
    </row>
    <row r="1272" spans="1:12" s="20" customFormat="1" ht="51">
      <c r="A1272" s="29" t="s">
        <v>263</v>
      </c>
      <c r="B1272" s="30" t="s">
        <v>785</v>
      </c>
      <c r="C1272" s="31" t="s">
        <v>11</v>
      </c>
      <c r="D1272" s="31" t="s">
        <v>51</v>
      </c>
      <c r="E1272" s="31" t="s">
        <v>264</v>
      </c>
      <c r="F1272" s="31" t="s">
        <v>9</v>
      </c>
      <c r="G1272" s="32">
        <f t="shared" si="535"/>
        <v>365780</v>
      </c>
      <c r="H1272" s="32">
        <f t="shared" si="535"/>
        <v>369330</v>
      </c>
      <c r="I1272" s="153">
        <v>365780</v>
      </c>
      <c r="J1272" s="154">
        <v>369330</v>
      </c>
      <c r="K1272" s="146">
        <f t="shared" si="532"/>
        <v>0</v>
      </c>
      <c r="L1272" s="146">
        <f t="shared" si="532"/>
        <v>0</v>
      </c>
    </row>
    <row r="1273" spans="1:12" s="20" customFormat="1" ht="38.25">
      <c r="A1273" s="66" t="s">
        <v>265</v>
      </c>
      <c r="B1273" s="31" t="s">
        <v>785</v>
      </c>
      <c r="C1273" s="31" t="s">
        <v>11</v>
      </c>
      <c r="D1273" s="31" t="s">
        <v>51</v>
      </c>
      <c r="E1273" s="31" t="s">
        <v>266</v>
      </c>
      <c r="F1273" s="31" t="s">
        <v>9</v>
      </c>
      <c r="G1273" s="32">
        <f t="shared" si="535"/>
        <v>365780</v>
      </c>
      <c r="H1273" s="32">
        <f t="shared" si="535"/>
        <v>369330</v>
      </c>
      <c r="I1273" s="153">
        <v>365780</v>
      </c>
      <c r="J1273" s="154">
        <v>369330</v>
      </c>
      <c r="K1273" s="146">
        <f t="shared" si="532"/>
        <v>0</v>
      </c>
      <c r="L1273" s="146">
        <f t="shared" si="532"/>
        <v>0</v>
      </c>
    </row>
    <row r="1274" spans="1:12" s="20" customFormat="1" ht="25.5">
      <c r="A1274" s="29" t="s">
        <v>748</v>
      </c>
      <c r="B1274" s="30" t="s">
        <v>785</v>
      </c>
      <c r="C1274" s="31" t="s">
        <v>11</v>
      </c>
      <c r="D1274" s="31" t="s">
        <v>51</v>
      </c>
      <c r="E1274" s="31" t="s">
        <v>749</v>
      </c>
      <c r="F1274" s="31" t="s">
        <v>9</v>
      </c>
      <c r="G1274" s="32">
        <f t="shared" si="535"/>
        <v>365780</v>
      </c>
      <c r="H1274" s="32">
        <f t="shared" si="535"/>
        <v>369330</v>
      </c>
      <c r="I1274" s="153">
        <v>365780</v>
      </c>
      <c r="J1274" s="154">
        <v>369330</v>
      </c>
      <c r="K1274" s="146">
        <f t="shared" si="532"/>
        <v>0</v>
      </c>
      <c r="L1274" s="146">
        <f t="shared" si="532"/>
        <v>0</v>
      </c>
    </row>
    <row r="1275" spans="1:12" s="20" customFormat="1" ht="25.5">
      <c r="A1275" s="29" t="s">
        <v>28</v>
      </c>
      <c r="B1275" s="30" t="s">
        <v>785</v>
      </c>
      <c r="C1275" s="31" t="s">
        <v>11</v>
      </c>
      <c r="D1275" s="31" t="s">
        <v>51</v>
      </c>
      <c r="E1275" s="31" t="s">
        <v>749</v>
      </c>
      <c r="F1275" s="31" t="s">
        <v>29</v>
      </c>
      <c r="G1275" s="32">
        <f t="shared" si="535"/>
        <v>365780</v>
      </c>
      <c r="H1275" s="32">
        <f t="shared" si="535"/>
        <v>369330</v>
      </c>
      <c r="I1275" s="153">
        <v>365780</v>
      </c>
      <c r="J1275" s="154">
        <v>369330</v>
      </c>
      <c r="K1275" s="146">
        <f t="shared" si="532"/>
        <v>0</v>
      </c>
      <c r="L1275" s="146">
        <f t="shared" si="532"/>
        <v>0</v>
      </c>
    </row>
    <row r="1276" spans="1:12" s="20" customFormat="1">
      <c r="A1276" s="33" t="s">
        <v>30</v>
      </c>
      <c r="B1276" s="30" t="s">
        <v>785</v>
      </c>
      <c r="C1276" s="31" t="s">
        <v>11</v>
      </c>
      <c r="D1276" s="31" t="s">
        <v>51</v>
      </c>
      <c r="E1276" s="31" t="s">
        <v>749</v>
      </c>
      <c r="F1276" s="31" t="s">
        <v>31</v>
      </c>
      <c r="G1276" s="32">
        <v>365780</v>
      </c>
      <c r="H1276" s="32">
        <v>369330</v>
      </c>
      <c r="I1276" s="153">
        <v>365780</v>
      </c>
      <c r="J1276" s="154">
        <v>369330</v>
      </c>
      <c r="K1276" s="146">
        <f t="shared" si="532"/>
        <v>0</v>
      </c>
      <c r="L1276" s="146">
        <f t="shared" si="532"/>
        <v>0</v>
      </c>
    </row>
    <row r="1277" spans="1:12" s="20" customFormat="1">
      <c r="A1277" s="21" t="s">
        <v>201</v>
      </c>
      <c r="B1277" s="22" t="s">
        <v>785</v>
      </c>
      <c r="C1277" s="23" t="s">
        <v>79</v>
      </c>
      <c r="D1277" s="23" t="s">
        <v>7</v>
      </c>
      <c r="E1277" s="23" t="s">
        <v>8</v>
      </c>
      <c r="F1277" s="23" t="s">
        <v>9</v>
      </c>
      <c r="G1277" s="24">
        <f t="shared" ref="G1277:H1280" si="536">G1278</f>
        <v>62333770</v>
      </c>
      <c r="H1277" s="24">
        <f t="shared" si="536"/>
        <v>62333770</v>
      </c>
      <c r="I1277" s="149">
        <v>62333770</v>
      </c>
      <c r="J1277" s="150">
        <v>62333770</v>
      </c>
      <c r="K1277" s="146">
        <f t="shared" si="532"/>
        <v>0</v>
      </c>
      <c r="L1277" s="146">
        <f t="shared" si="532"/>
        <v>0</v>
      </c>
    </row>
    <row r="1278" spans="1:12" s="20" customFormat="1">
      <c r="A1278" s="25" t="s">
        <v>750</v>
      </c>
      <c r="B1278" s="26" t="s">
        <v>785</v>
      </c>
      <c r="C1278" s="27" t="s">
        <v>79</v>
      </c>
      <c r="D1278" s="27" t="s">
        <v>458</v>
      </c>
      <c r="E1278" s="27" t="s">
        <v>8</v>
      </c>
      <c r="F1278" s="27" t="s">
        <v>9</v>
      </c>
      <c r="G1278" s="28">
        <f t="shared" si="536"/>
        <v>62333770</v>
      </c>
      <c r="H1278" s="28">
        <f t="shared" si="536"/>
        <v>62333770</v>
      </c>
      <c r="I1278" s="151">
        <v>62333770</v>
      </c>
      <c r="J1278" s="152">
        <v>62333770</v>
      </c>
      <c r="K1278" s="146">
        <f t="shared" si="532"/>
        <v>0</v>
      </c>
      <c r="L1278" s="146">
        <f t="shared" si="532"/>
        <v>0</v>
      </c>
    </row>
    <row r="1279" spans="1:12" s="20" customFormat="1" ht="38.25">
      <c r="A1279" s="33" t="s">
        <v>518</v>
      </c>
      <c r="B1279" s="30" t="s">
        <v>785</v>
      </c>
      <c r="C1279" s="31" t="s">
        <v>79</v>
      </c>
      <c r="D1279" s="31" t="s">
        <v>458</v>
      </c>
      <c r="E1279" s="31" t="s">
        <v>519</v>
      </c>
      <c r="F1279" s="31" t="s">
        <v>9</v>
      </c>
      <c r="G1279" s="32">
        <f t="shared" si="536"/>
        <v>62333770</v>
      </c>
      <c r="H1279" s="32">
        <f t="shared" si="536"/>
        <v>62333770</v>
      </c>
      <c r="I1279" s="153">
        <v>62333770</v>
      </c>
      <c r="J1279" s="154">
        <v>62333770</v>
      </c>
      <c r="K1279" s="146">
        <f t="shared" si="532"/>
        <v>0</v>
      </c>
      <c r="L1279" s="146">
        <f t="shared" si="532"/>
        <v>0</v>
      </c>
    </row>
    <row r="1280" spans="1:12" s="20" customFormat="1" ht="38.25">
      <c r="A1280" s="36" t="s">
        <v>751</v>
      </c>
      <c r="B1280" s="30" t="s">
        <v>785</v>
      </c>
      <c r="C1280" s="31" t="s">
        <v>79</v>
      </c>
      <c r="D1280" s="31" t="s">
        <v>458</v>
      </c>
      <c r="E1280" s="31" t="s">
        <v>752</v>
      </c>
      <c r="F1280" s="31" t="s">
        <v>9</v>
      </c>
      <c r="G1280" s="32">
        <f t="shared" si="536"/>
        <v>62333770</v>
      </c>
      <c r="H1280" s="32">
        <f t="shared" si="536"/>
        <v>62333770</v>
      </c>
      <c r="I1280" s="153">
        <v>62333770</v>
      </c>
      <c r="J1280" s="154">
        <v>62333770</v>
      </c>
      <c r="K1280" s="146">
        <f t="shared" si="532"/>
        <v>0</v>
      </c>
      <c r="L1280" s="146">
        <f t="shared" si="532"/>
        <v>0</v>
      </c>
    </row>
    <row r="1281" spans="1:12" s="20" customFormat="1" ht="38.25">
      <c r="A1281" s="36" t="s">
        <v>753</v>
      </c>
      <c r="B1281" s="30" t="s">
        <v>785</v>
      </c>
      <c r="C1281" s="31" t="s">
        <v>79</v>
      </c>
      <c r="D1281" s="31" t="s">
        <v>458</v>
      </c>
      <c r="E1281" s="31" t="s">
        <v>754</v>
      </c>
      <c r="F1281" s="31" t="s">
        <v>9</v>
      </c>
      <c r="G1281" s="32">
        <f>G1285+G1282</f>
        <v>62333770</v>
      </c>
      <c r="H1281" s="32">
        <f>H1285+H1282</f>
        <v>62333770</v>
      </c>
      <c r="I1281" s="153">
        <v>62333770</v>
      </c>
      <c r="J1281" s="154">
        <v>62333770</v>
      </c>
      <c r="K1281" s="146">
        <f t="shared" si="532"/>
        <v>0</v>
      </c>
      <c r="L1281" s="146">
        <f t="shared" si="532"/>
        <v>0</v>
      </c>
    </row>
    <row r="1282" spans="1:12" s="20" customFormat="1" ht="25.5">
      <c r="A1282" s="33" t="s">
        <v>755</v>
      </c>
      <c r="B1282" s="30" t="s">
        <v>785</v>
      </c>
      <c r="C1282" s="31" t="s">
        <v>79</v>
      </c>
      <c r="D1282" s="31" t="s">
        <v>458</v>
      </c>
      <c r="E1282" s="31" t="s">
        <v>756</v>
      </c>
      <c r="F1282" s="31" t="s">
        <v>9</v>
      </c>
      <c r="G1282" s="32">
        <f t="shared" ref="G1282:H1283" si="537">G1283</f>
        <v>10087430</v>
      </c>
      <c r="H1282" s="32">
        <f t="shared" si="537"/>
        <v>10087430</v>
      </c>
      <c r="I1282" s="153">
        <v>10087430</v>
      </c>
      <c r="J1282" s="154">
        <v>10087430</v>
      </c>
      <c r="K1282" s="146">
        <f t="shared" si="532"/>
        <v>0</v>
      </c>
      <c r="L1282" s="146">
        <f t="shared" si="532"/>
        <v>0</v>
      </c>
    </row>
    <row r="1283" spans="1:12" s="20" customFormat="1" ht="25.5">
      <c r="A1283" s="29" t="s">
        <v>28</v>
      </c>
      <c r="B1283" s="30" t="s">
        <v>785</v>
      </c>
      <c r="C1283" s="31" t="s">
        <v>79</v>
      </c>
      <c r="D1283" s="31" t="s">
        <v>458</v>
      </c>
      <c r="E1283" s="31" t="s">
        <v>756</v>
      </c>
      <c r="F1283" s="31" t="s">
        <v>29</v>
      </c>
      <c r="G1283" s="32">
        <f t="shared" si="537"/>
        <v>10087430</v>
      </c>
      <c r="H1283" s="32">
        <f t="shared" si="537"/>
        <v>10087430</v>
      </c>
      <c r="I1283" s="153">
        <v>10087430</v>
      </c>
      <c r="J1283" s="154">
        <v>10087430</v>
      </c>
      <c r="K1283" s="146">
        <f t="shared" si="532"/>
        <v>0</v>
      </c>
      <c r="L1283" s="146">
        <f t="shared" si="532"/>
        <v>0</v>
      </c>
    </row>
    <row r="1284" spans="1:12" s="20" customFormat="1">
      <c r="A1284" s="33" t="s">
        <v>30</v>
      </c>
      <c r="B1284" s="30" t="s">
        <v>785</v>
      </c>
      <c r="C1284" s="31" t="s">
        <v>79</v>
      </c>
      <c r="D1284" s="31" t="s">
        <v>458</v>
      </c>
      <c r="E1284" s="31" t="s">
        <v>756</v>
      </c>
      <c r="F1284" s="31" t="s">
        <v>31</v>
      </c>
      <c r="G1284" s="32">
        <v>10087430</v>
      </c>
      <c r="H1284" s="32">
        <v>10087430</v>
      </c>
      <c r="I1284" s="153">
        <v>10087430</v>
      </c>
      <c r="J1284" s="154">
        <v>10087430</v>
      </c>
      <c r="K1284" s="146">
        <f t="shared" si="532"/>
        <v>0</v>
      </c>
      <c r="L1284" s="146">
        <f t="shared" si="532"/>
        <v>0</v>
      </c>
    </row>
    <row r="1285" spans="1:12" s="20" customFormat="1" ht="25.5">
      <c r="A1285" s="29" t="s">
        <v>757</v>
      </c>
      <c r="B1285" s="30" t="s">
        <v>785</v>
      </c>
      <c r="C1285" s="31" t="s">
        <v>79</v>
      </c>
      <c r="D1285" s="31" t="s">
        <v>458</v>
      </c>
      <c r="E1285" s="31" t="s">
        <v>758</v>
      </c>
      <c r="F1285" s="31" t="s">
        <v>9</v>
      </c>
      <c r="G1285" s="32">
        <f t="shared" ref="G1285:H1286" si="538">G1286</f>
        <v>52246340</v>
      </c>
      <c r="H1285" s="32">
        <f t="shared" si="538"/>
        <v>52246340</v>
      </c>
      <c r="I1285" s="153">
        <v>52246340</v>
      </c>
      <c r="J1285" s="154">
        <v>52246340</v>
      </c>
      <c r="K1285" s="146">
        <f t="shared" si="532"/>
        <v>0</v>
      </c>
      <c r="L1285" s="146">
        <f t="shared" si="532"/>
        <v>0</v>
      </c>
    </row>
    <row r="1286" spans="1:12" s="20" customFormat="1" ht="25.5">
      <c r="A1286" s="29" t="s">
        <v>28</v>
      </c>
      <c r="B1286" s="30" t="s">
        <v>785</v>
      </c>
      <c r="C1286" s="31" t="s">
        <v>79</v>
      </c>
      <c r="D1286" s="31" t="s">
        <v>458</v>
      </c>
      <c r="E1286" s="31" t="s">
        <v>758</v>
      </c>
      <c r="F1286" s="31" t="s">
        <v>29</v>
      </c>
      <c r="G1286" s="32">
        <f t="shared" si="538"/>
        <v>52246340</v>
      </c>
      <c r="H1286" s="32">
        <f t="shared" si="538"/>
        <v>52246340</v>
      </c>
      <c r="I1286" s="153">
        <v>52246340</v>
      </c>
      <c r="J1286" s="154">
        <v>52246340</v>
      </c>
      <c r="K1286" s="146">
        <f t="shared" si="532"/>
        <v>0</v>
      </c>
      <c r="L1286" s="146">
        <f t="shared" si="532"/>
        <v>0</v>
      </c>
    </row>
    <row r="1287" spans="1:12" s="20" customFormat="1">
      <c r="A1287" s="33" t="s">
        <v>30</v>
      </c>
      <c r="B1287" s="30" t="s">
        <v>785</v>
      </c>
      <c r="C1287" s="31" t="s">
        <v>79</v>
      </c>
      <c r="D1287" s="31" t="s">
        <v>458</v>
      </c>
      <c r="E1287" s="31" t="s">
        <v>758</v>
      </c>
      <c r="F1287" s="31" t="s">
        <v>31</v>
      </c>
      <c r="G1287" s="32">
        <v>52246340</v>
      </c>
      <c r="H1287" s="32">
        <v>52246340</v>
      </c>
      <c r="I1287" s="153">
        <v>52246340</v>
      </c>
      <c r="J1287" s="154">
        <v>52246340</v>
      </c>
      <c r="K1287" s="146">
        <f t="shared" si="532"/>
        <v>0</v>
      </c>
      <c r="L1287" s="146">
        <f t="shared" si="532"/>
        <v>0</v>
      </c>
    </row>
    <row r="1288" spans="1:12" s="20" customFormat="1">
      <c r="A1288" s="21" t="s">
        <v>765</v>
      </c>
      <c r="B1288" s="22" t="s">
        <v>785</v>
      </c>
      <c r="C1288" s="23" t="s">
        <v>91</v>
      </c>
      <c r="D1288" s="23" t="s">
        <v>7</v>
      </c>
      <c r="E1288" s="23" t="s">
        <v>8</v>
      </c>
      <c r="F1288" s="23" t="s">
        <v>9</v>
      </c>
      <c r="G1288" s="24">
        <f t="shared" ref="G1288:H1288" si="539">G1289+G1297</f>
        <v>19281050</v>
      </c>
      <c r="H1288" s="24">
        <f t="shared" si="539"/>
        <v>19321150</v>
      </c>
      <c r="I1288" s="149">
        <v>19281050</v>
      </c>
      <c r="J1288" s="150">
        <v>19321150</v>
      </c>
      <c r="K1288" s="146">
        <f t="shared" si="532"/>
        <v>0</v>
      </c>
      <c r="L1288" s="146">
        <f t="shared" si="532"/>
        <v>0</v>
      </c>
    </row>
    <row r="1289" spans="1:12" s="20" customFormat="1">
      <c r="A1289" s="25" t="s">
        <v>766</v>
      </c>
      <c r="B1289" s="26" t="s">
        <v>785</v>
      </c>
      <c r="C1289" s="27" t="s">
        <v>91</v>
      </c>
      <c r="D1289" s="27" t="s">
        <v>11</v>
      </c>
      <c r="E1289" s="27" t="s">
        <v>8</v>
      </c>
      <c r="F1289" s="27" t="s">
        <v>9</v>
      </c>
      <c r="G1289" s="28">
        <f t="shared" ref="G1289:H1290" si="540">G1290</f>
        <v>1708040</v>
      </c>
      <c r="H1289" s="28">
        <f t="shared" si="540"/>
        <v>1708040</v>
      </c>
      <c r="I1289" s="151">
        <v>1708040</v>
      </c>
      <c r="J1289" s="152">
        <v>1708040</v>
      </c>
      <c r="K1289" s="146">
        <f t="shared" si="532"/>
        <v>0</v>
      </c>
      <c r="L1289" s="146">
        <f t="shared" si="532"/>
        <v>0</v>
      </c>
    </row>
    <row r="1290" spans="1:12" s="20" customFormat="1" ht="38.25">
      <c r="A1290" s="33" t="s">
        <v>518</v>
      </c>
      <c r="B1290" s="30" t="s">
        <v>785</v>
      </c>
      <c r="C1290" s="31" t="s">
        <v>91</v>
      </c>
      <c r="D1290" s="31" t="s">
        <v>11</v>
      </c>
      <c r="E1290" s="31" t="s">
        <v>519</v>
      </c>
      <c r="F1290" s="31" t="s">
        <v>9</v>
      </c>
      <c r="G1290" s="32">
        <f t="shared" si="540"/>
        <v>1708040</v>
      </c>
      <c r="H1290" s="32">
        <f t="shared" si="540"/>
        <v>1708040</v>
      </c>
      <c r="I1290" s="153">
        <v>1708040</v>
      </c>
      <c r="J1290" s="154">
        <v>1708040</v>
      </c>
      <c r="K1290" s="146">
        <f t="shared" si="532"/>
        <v>0</v>
      </c>
      <c r="L1290" s="146">
        <f t="shared" si="532"/>
        <v>0</v>
      </c>
    </row>
    <row r="1291" spans="1:12" s="20" customFormat="1" ht="25.5">
      <c r="A1291" s="29" t="s">
        <v>767</v>
      </c>
      <c r="B1291" s="30" t="s">
        <v>785</v>
      </c>
      <c r="C1291" s="31" t="s">
        <v>91</v>
      </c>
      <c r="D1291" s="31" t="s">
        <v>11</v>
      </c>
      <c r="E1291" s="31" t="s">
        <v>768</v>
      </c>
      <c r="F1291" s="31" t="s">
        <v>9</v>
      </c>
      <c r="G1291" s="32">
        <f t="shared" ref="G1291:H1291" si="541">G1294</f>
        <v>1708040</v>
      </c>
      <c r="H1291" s="32">
        <f t="shared" si="541"/>
        <v>1708040</v>
      </c>
      <c r="I1291" s="153">
        <v>1708040</v>
      </c>
      <c r="J1291" s="154">
        <v>1708040</v>
      </c>
      <c r="K1291" s="146">
        <f t="shared" si="532"/>
        <v>0</v>
      </c>
      <c r="L1291" s="146">
        <f t="shared" si="532"/>
        <v>0</v>
      </c>
    </row>
    <row r="1292" spans="1:12" s="20" customFormat="1" ht="38.25">
      <c r="A1292" s="36" t="s">
        <v>795</v>
      </c>
      <c r="B1292" s="37" t="s">
        <v>785</v>
      </c>
      <c r="C1292" s="38" t="s">
        <v>91</v>
      </c>
      <c r="D1292" s="38" t="s">
        <v>11</v>
      </c>
      <c r="E1292" s="38" t="s">
        <v>770</v>
      </c>
      <c r="F1292" s="38" t="s">
        <v>9</v>
      </c>
      <c r="G1292" s="39">
        <f t="shared" ref="G1292:H1293" si="542">G1293</f>
        <v>1708040</v>
      </c>
      <c r="H1292" s="39">
        <f t="shared" si="542"/>
        <v>1708040</v>
      </c>
      <c r="I1292" s="159">
        <v>1708040</v>
      </c>
      <c r="J1292" s="160">
        <v>1708040</v>
      </c>
      <c r="K1292" s="146">
        <f t="shared" si="532"/>
        <v>0</v>
      </c>
      <c r="L1292" s="146">
        <f t="shared" si="532"/>
        <v>0</v>
      </c>
    </row>
    <row r="1293" spans="1:12" s="20" customFormat="1" ht="25.5">
      <c r="A1293" s="33" t="s">
        <v>771</v>
      </c>
      <c r="B1293" s="30" t="s">
        <v>785</v>
      </c>
      <c r="C1293" s="31" t="s">
        <v>91</v>
      </c>
      <c r="D1293" s="31" t="s">
        <v>11</v>
      </c>
      <c r="E1293" s="31" t="s">
        <v>772</v>
      </c>
      <c r="F1293" s="31" t="s">
        <v>9</v>
      </c>
      <c r="G1293" s="32">
        <f t="shared" si="542"/>
        <v>1708040</v>
      </c>
      <c r="H1293" s="32">
        <f t="shared" si="542"/>
        <v>1708040</v>
      </c>
      <c r="I1293" s="153">
        <v>1708040</v>
      </c>
      <c r="J1293" s="154">
        <v>1708040</v>
      </c>
      <c r="K1293" s="146">
        <f t="shared" si="532"/>
        <v>0</v>
      </c>
      <c r="L1293" s="146">
        <f t="shared" si="532"/>
        <v>0</v>
      </c>
    </row>
    <row r="1294" spans="1:12" s="20" customFormat="1" ht="25.5">
      <c r="A1294" s="29" t="s">
        <v>28</v>
      </c>
      <c r="B1294" s="30" t="s">
        <v>785</v>
      </c>
      <c r="C1294" s="31" t="s">
        <v>91</v>
      </c>
      <c r="D1294" s="31" t="s">
        <v>11</v>
      </c>
      <c r="E1294" s="31" t="s">
        <v>772</v>
      </c>
      <c r="F1294" s="31" t="s">
        <v>29</v>
      </c>
      <c r="G1294" s="32">
        <f t="shared" ref="G1294:H1294" si="543">G1296+G1295</f>
        <v>1708040</v>
      </c>
      <c r="H1294" s="32">
        <f t="shared" si="543"/>
        <v>1708040</v>
      </c>
      <c r="I1294" s="153">
        <v>1708040</v>
      </c>
      <c r="J1294" s="154">
        <v>1708040</v>
      </c>
      <c r="K1294" s="146">
        <f t="shared" si="532"/>
        <v>0</v>
      </c>
      <c r="L1294" s="146">
        <f t="shared" si="532"/>
        <v>0</v>
      </c>
    </row>
    <row r="1295" spans="1:12" s="20" customFormat="1" ht="25.5">
      <c r="A1295" s="33" t="s">
        <v>773</v>
      </c>
      <c r="B1295" s="30" t="s">
        <v>785</v>
      </c>
      <c r="C1295" s="31" t="s">
        <v>91</v>
      </c>
      <c r="D1295" s="31" t="s">
        <v>11</v>
      </c>
      <c r="E1295" s="31" t="s">
        <v>772</v>
      </c>
      <c r="F1295" s="31" t="s">
        <v>774</v>
      </c>
      <c r="G1295" s="32">
        <v>710500</v>
      </c>
      <c r="H1295" s="32">
        <v>710500</v>
      </c>
      <c r="I1295" s="153">
        <v>710500</v>
      </c>
      <c r="J1295" s="154">
        <v>710500</v>
      </c>
      <c r="K1295" s="146">
        <f t="shared" si="532"/>
        <v>0</v>
      </c>
      <c r="L1295" s="146">
        <f t="shared" si="532"/>
        <v>0</v>
      </c>
    </row>
    <row r="1296" spans="1:12" s="20" customFormat="1">
      <c r="A1296" s="33" t="s">
        <v>30</v>
      </c>
      <c r="B1296" s="30" t="s">
        <v>785</v>
      </c>
      <c r="C1296" s="31" t="s">
        <v>91</v>
      </c>
      <c r="D1296" s="31" t="s">
        <v>11</v>
      </c>
      <c r="E1296" s="31" t="s">
        <v>772</v>
      </c>
      <c r="F1296" s="31" t="s">
        <v>31</v>
      </c>
      <c r="G1296" s="32">
        <v>997540</v>
      </c>
      <c r="H1296" s="32">
        <v>997540</v>
      </c>
      <c r="I1296" s="153">
        <v>997540</v>
      </c>
      <c r="J1296" s="154">
        <v>997540</v>
      </c>
      <c r="K1296" s="146">
        <f t="shared" si="532"/>
        <v>0</v>
      </c>
      <c r="L1296" s="146">
        <f t="shared" si="532"/>
        <v>0</v>
      </c>
    </row>
    <row r="1297" spans="1:12" s="20" customFormat="1">
      <c r="A1297" s="25" t="s">
        <v>775</v>
      </c>
      <c r="B1297" s="26" t="s">
        <v>785</v>
      </c>
      <c r="C1297" s="27" t="s">
        <v>91</v>
      </c>
      <c r="D1297" s="27" t="s">
        <v>13</v>
      </c>
      <c r="E1297" s="27" t="s">
        <v>8</v>
      </c>
      <c r="F1297" s="27" t="s">
        <v>9</v>
      </c>
      <c r="G1297" s="28">
        <f t="shared" ref="G1297:H1299" si="544">G1298</f>
        <v>17573010</v>
      </c>
      <c r="H1297" s="28">
        <f t="shared" si="544"/>
        <v>17613110</v>
      </c>
      <c r="I1297" s="151">
        <v>17573010</v>
      </c>
      <c r="J1297" s="152">
        <v>17613110</v>
      </c>
      <c r="K1297" s="146">
        <f t="shared" si="532"/>
        <v>0</v>
      </c>
      <c r="L1297" s="146">
        <f t="shared" si="532"/>
        <v>0</v>
      </c>
    </row>
    <row r="1298" spans="1:12" s="20" customFormat="1" ht="38.25">
      <c r="A1298" s="33" t="s">
        <v>518</v>
      </c>
      <c r="B1298" s="30" t="s">
        <v>785</v>
      </c>
      <c r="C1298" s="31" t="s">
        <v>91</v>
      </c>
      <c r="D1298" s="31" t="s">
        <v>13</v>
      </c>
      <c r="E1298" s="31" t="s">
        <v>519</v>
      </c>
      <c r="F1298" s="31" t="s">
        <v>9</v>
      </c>
      <c r="G1298" s="32">
        <f t="shared" si="544"/>
        <v>17573010</v>
      </c>
      <c r="H1298" s="32">
        <f t="shared" si="544"/>
        <v>17613110</v>
      </c>
      <c r="I1298" s="153">
        <v>17573010</v>
      </c>
      <c r="J1298" s="154">
        <v>17613110</v>
      </c>
      <c r="K1298" s="146">
        <f t="shared" si="532"/>
        <v>0</v>
      </c>
      <c r="L1298" s="146">
        <f t="shared" si="532"/>
        <v>0</v>
      </c>
    </row>
    <row r="1299" spans="1:12" s="20" customFormat="1">
      <c r="A1299" s="29" t="s">
        <v>520</v>
      </c>
      <c r="B1299" s="30" t="s">
        <v>785</v>
      </c>
      <c r="C1299" s="31" t="s">
        <v>91</v>
      </c>
      <c r="D1299" s="31" t="s">
        <v>13</v>
      </c>
      <c r="E1299" s="31" t="s">
        <v>521</v>
      </c>
      <c r="F1299" s="31" t="s">
        <v>9</v>
      </c>
      <c r="G1299" s="32">
        <f t="shared" si="544"/>
        <v>17573010</v>
      </c>
      <c r="H1299" s="32">
        <f t="shared" si="544"/>
        <v>17613110</v>
      </c>
      <c r="I1299" s="153">
        <v>17573010</v>
      </c>
      <c r="J1299" s="154">
        <v>17613110</v>
      </c>
      <c r="K1299" s="146">
        <f t="shared" si="532"/>
        <v>0</v>
      </c>
      <c r="L1299" s="146">
        <f t="shared" si="532"/>
        <v>0</v>
      </c>
    </row>
    <row r="1300" spans="1:12" s="20" customFormat="1" ht="25.5">
      <c r="A1300" s="164" t="s">
        <v>522</v>
      </c>
      <c r="B1300" s="37" t="s">
        <v>785</v>
      </c>
      <c r="C1300" s="38" t="s">
        <v>91</v>
      </c>
      <c r="D1300" s="38" t="s">
        <v>13</v>
      </c>
      <c r="E1300" s="31" t="s">
        <v>523</v>
      </c>
      <c r="F1300" s="38" t="s">
        <v>9</v>
      </c>
      <c r="G1300" s="39">
        <f t="shared" ref="G1300:H1300" si="545">G1301+G1304+G1307</f>
        <v>17573010</v>
      </c>
      <c r="H1300" s="39">
        <f t="shared" si="545"/>
        <v>17613110</v>
      </c>
      <c r="I1300" s="159">
        <v>17573010</v>
      </c>
      <c r="J1300" s="160">
        <v>17613110</v>
      </c>
      <c r="K1300" s="146">
        <f t="shared" si="532"/>
        <v>0</v>
      </c>
      <c r="L1300" s="146">
        <f t="shared" si="532"/>
        <v>0</v>
      </c>
    </row>
    <row r="1301" spans="1:12" s="20" customFormat="1" ht="25.5">
      <c r="A1301" s="29" t="s">
        <v>524</v>
      </c>
      <c r="B1301" s="30" t="s">
        <v>785</v>
      </c>
      <c r="C1301" s="31" t="s">
        <v>91</v>
      </c>
      <c r="D1301" s="31" t="s">
        <v>13</v>
      </c>
      <c r="E1301" s="31" t="s">
        <v>525</v>
      </c>
      <c r="F1301" s="31" t="s">
        <v>9</v>
      </c>
      <c r="G1301" s="32">
        <f t="shared" ref="G1301:H1302" si="546">G1302</f>
        <v>9634420</v>
      </c>
      <c r="H1301" s="32">
        <f t="shared" si="546"/>
        <v>9674520</v>
      </c>
      <c r="I1301" s="153">
        <v>9634420</v>
      </c>
      <c r="J1301" s="154">
        <v>9674520</v>
      </c>
      <c r="K1301" s="146">
        <f t="shared" si="532"/>
        <v>0</v>
      </c>
      <c r="L1301" s="146">
        <f t="shared" si="532"/>
        <v>0</v>
      </c>
    </row>
    <row r="1302" spans="1:12" s="20" customFormat="1" ht="25.5">
      <c r="A1302" s="29" t="s">
        <v>28</v>
      </c>
      <c r="B1302" s="30" t="s">
        <v>785</v>
      </c>
      <c r="C1302" s="31" t="s">
        <v>91</v>
      </c>
      <c r="D1302" s="31" t="s">
        <v>13</v>
      </c>
      <c r="E1302" s="31" t="s">
        <v>525</v>
      </c>
      <c r="F1302" s="31" t="s">
        <v>29</v>
      </c>
      <c r="G1302" s="32">
        <f t="shared" si="546"/>
        <v>9634420</v>
      </c>
      <c r="H1302" s="32">
        <f t="shared" si="546"/>
        <v>9674520</v>
      </c>
      <c r="I1302" s="153">
        <v>9634420</v>
      </c>
      <c r="J1302" s="154">
        <v>9674520</v>
      </c>
      <c r="K1302" s="146">
        <f t="shared" si="532"/>
        <v>0</v>
      </c>
      <c r="L1302" s="146">
        <f t="shared" si="532"/>
        <v>0</v>
      </c>
    </row>
    <row r="1303" spans="1:12" s="20" customFormat="1">
      <c r="A1303" s="33" t="s">
        <v>30</v>
      </c>
      <c r="B1303" s="30" t="s">
        <v>785</v>
      </c>
      <c r="C1303" s="31" t="s">
        <v>91</v>
      </c>
      <c r="D1303" s="31" t="s">
        <v>13</v>
      </c>
      <c r="E1303" s="31" t="s">
        <v>525</v>
      </c>
      <c r="F1303" s="31" t="s">
        <v>31</v>
      </c>
      <c r="G1303" s="32">
        <v>9634420</v>
      </c>
      <c r="H1303" s="32">
        <v>9674520</v>
      </c>
      <c r="I1303" s="153">
        <v>9634420</v>
      </c>
      <c r="J1303" s="154">
        <v>9674520</v>
      </c>
      <c r="K1303" s="146">
        <f t="shared" si="532"/>
        <v>0</v>
      </c>
      <c r="L1303" s="146">
        <f t="shared" si="532"/>
        <v>0</v>
      </c>
    </row>
    <row r="1304" spans="1:12" s="20" customFormat="1">
      <c r="A1304" s="33" t="s">
        <v>776</v>
      </c>
      <c r="B1304" s="30" t="s">
        <v>785</v>
      </c>
      <c r="C1304" s="38" t="s">
        <v>91</v>
      </c>
      <c r="D1304" s="38" t="s">
        <v>13</v>
      </c>
      <c r="E1304" s="38" t="s">
        <v>777</v>
      </c>
      <c r="F1304" s="38" t="s">
        <v>9</v>
      </c>
      <c r="G1304" s="32">
        <f t="shared" ref="G1304:H1305" si="547">G1305</f>
        <v>941720</v>
      </c>
      <c r="H1304" s="32">
        <f t="shared" si="547"/>
        <v>941720</v>
      </c>
      <c r="I1304" s="153">
        <v>941720</v>
      </c>
      <c r="J1304" s="154">
        <v>941720</v>
      </c>
      <c r="K1304" s="146">
        <f t="shared" si="532"/>
        <v>0</v>
      </c>
      <c r="L1304" s="146">
        <f t="shared" si="532"/>
        <v>0</v>
      </c>
    </row>
    <row r="1305" spans="1:12" s="20" customFormat="1" ht="25.5">
      <c r="A1305" s="29" t="s">
        <v>28</v>
      </c>
      <c r="B1305" s="30" t="s">
        <v>785</v>
      </c>
      <c r="C1305" s="38" t="s">
        <v>91</v>
      </c>
      <c r="D1305" s="38" t="s">
        <v>13</v>
      </c>
      <c r="E1305" s="38" t="s">
        <v>777</v>
      </c>
      <c r="F1305" s="38" t="s">
        <v>29</v>
      </c>
      <c r="G1305" s="32">
        <f t="shared" si="547"/>
        <v>941720</v>
      </c>
      <c r="H1305" s="32">
        <f t="shared" si="547"/>
        <v>941720</v>
      </c>
      <c r="I1305" s="153">
        <v>941720</v>
      </c>
      <c r="J1305" s="154">
        <v>941720</v>
      </c>
      <c r="K1305" s="146">
        <f t="shared" si="532"/>
        <v>0</v>
      </c>
      <c r="L1305" s="146">
        <f t="shared" si="532"/>
        <v>0</v>
      </c>
    </row>
    <row r="1306" spans="1:12" s="20" customFormat="1">
      <c r="A1306" s="33" t="s">
        <v>30</v>
      </c>
      <c r="B1306" s="30" t="s">
        <v>785</v>
      </c>
      <c r="C1306" s="38" t="s">
        <v>91</v>
      </c>
      <c r="D1306" s="38" t="s">
        <v>13</v>
      </c>
      <c r="E1306" s="38" t="s">
        <v>777</v>
      </c>
      <c r="F1306" s="38" t="s">
        <v>31</v>
      </c>
      <c r="G1306" s="32">
        <v>941720</v>
      </c>
      <c r="H1306" s="32">
        <v>941720</v>
      </c>
      <c r="I1306" s="153">
        <v>941720</v>
      </c>
      <c r="J1306" s="154">
        <v>941720</v>
      </c>
      <c r="K1306" s="146">
        <f t="shared" si="532"/>
        <v>0</v>
      </c>
      <c r="L1306" s="146">
        <f t="shared" si="532"/>
        <v>0</v>
      </c>
    </row>
    <row r="1307" spans="1:12" s="20" customFormat="1" ht="38.25">
      <c r="A1307" s="29" t="s">
        <v>796</v>
      </c>
      <c r="B1307" s="30" t="s">
        <v>785</v>
      </c>
      <c r="C1307" s="38" t="s">
        <v>91</v>
      </c>
      <c r="D1307" s="38" t="s">
        <v>13</v>
      </c>
      <c r="E1307" s="38" t="s">
        <v>779</v>
      </c>
      <c r="F1307" s="38" t="s">
        <v>9</v>
      </c>
      <c r="G1307" s="39">
        <f t="shared" ref="G1307:H1308" si="548">G1308</f>
        <v>6996870</v>
      </c>
      <c r="H1307" s="39">
        <f t="shared" si="548"/>
        <v>6996870</v>
      </c>
      <c r="I1307" s="153">
        <v>6996870</v>
      </c>
      <c r="J1307" s="154">
        <v>6996870</v>
      </c>
      <c r="K1307" s="146">
        <f t="shared" si="532"/>
        <v>0</v>
      </c>
      <c r="L1307" s="146">
        <f t="shared" si="532"/>
        <v>0</v>
      </c>
    </row>
    <row r="1308" spans="1:12" s="20" customFormat="1" ht="25.5">
      <c r="A1308" s="29" t="s">
        <v>28</v>
      </c>
      <c r="B1308" s="30" t="s">
        <v>785</v>
      </c>
      <c r="C1308" s="38" t="s">
        <v>91</v>
      </c>
      <c r="D1308" s="38" t="s">
        <v>13</v>
      </c>
      <c r="E1308" s="38" t="s">
        <v>779</v>
      </c>
      <c r="F1308" s="38" t="s">
        <v>29</v>
      </c>
      <c r="G1308" s="32">
        <f t="shared" si="548"/>
        <v>6996870</v>
      </c>
      <c r="H1308" s="32">
        <f t="shared" si="548"/>
        <v>6996870</v>
      </c>
      <c r="I1308" s="153">
        <v>6996870</v>
      </c>
      <c r="J1308" s="154">
        <v>6996870</v>
      </c>
      <c r="K1308" s="146">
        <f t="shared" si="532"/>
        <v>0</v>
      </c>
      <c r="L1308" s="146">
        <f t="shared" si="532"/>
        <v>0</v>
      </c>
    </row>
    <row r="1309" spans="1:12" s="20" customFormat="1">
      <c r="A1309" s="33" t="s">
        <v>30</v>
      </c>
      <c r="B1309" s="30" t="s">
        <v>785</v>
      </c>
      <c r="C1309" s="38" t="s">
        <v>91</v>
      </c>
      <c r="D1309" s="38" t="s">
        <v>13</v>
      </c>
      <c r="E1309" s="38" t="s">
        <v>779</v>
      </c>
      <c r="F1309" s="38" t="s">
        <v>31</v>
      </c>
      <c r="G1309" s="32">
        <v>6996870</v>
      </c>
      <c r="H1309" s="32">
        <v>6996870</v>
      </c>
      <c r="I1309" s="153">
        <v>6996870</v>
      </c>
      <c r="J1309" s="154">
        <v>6996870</v>
      </c>
      <c r="K1309" s="146">
        <f t="shared" si="532"/>
        <v>0</v>
      </c>
      <c r="L1309" s="146">
        <f t="shared" si="532"/>
        <v>0</v>
      </c>
    </row>
    <row r="1310" spans="1:12" s="20" customFormat="1">
      <c r="A1310" s="21" t="s">
        <v>241</v>
      </c>
      <c r="B1310" s="22" t="s">
        <v>785</v>
      </c>
      <c r="C1310" s="23" t="s">
        <v>242</v>
      </c>
      <c r="D1310" s="23" t="s">
        <v>7</v>
      </c>
      <c r="E1310" s="23" t="s">
        <v>8</v>
      </c>
      <c r="F1310" s="23" t="s">
        <v>9</v>
      </c>
      <c r="G1310" s="24">
        <f t="shared" ref="G1310:H1313" si="549">G1311</f>
        <v>1480000</v>
      </c>
      <c r="H1310" s="24">
        <f t="shared" si="549"/>
        <v>1480000</v>
      </c>
      <c r="I1310" s="149">
        <v>1480000</v>
      </c>
      <c r="J1310" s="150">
        <v>1480000</v>
      </c>
      <c r="K1310" s="146">
        <f t="shared" si="532"/>
        <v>0</v>
      </c>
      <c r="L1310" s="146">
        <f t="shared" si="532"/>
        <v>0</v>
      </c>
    </row>
    <row r="1311" spans="1:12" s="20" customFormat="1">
      <c r="A1311" s="25" t="s">
        <v>243</v>
      </c>
      <c r="B1311" s="26" t="s">
        <v>785</v>
      </c>
      <c r="C1311" s="27" t="s">
        <v>242</v>
      </c>
      <c r="D1311" s="27" t="s">
        <v>11</v>
      </c>
      <c r="E1311" s="27" t="s">
        <v>8</v>
      </c>
      <c r="F1311" s="27" t="s">
        <v>9</v>
      </c>
      <c r="G1311" s="28">
        <f t="shared" si="549"/>
        <v>1480000</v>
      </c>
      <c r="H1311" s="28">
        <f t="shared" si="549"/>
        <v>1480000</v>
      </c>
      <c r="I1311" s="151">
        <v>1480000</v>
      </c>
      <c r="J1311" s="152">
        <v>1480000</v>
      </c>
      <c r="K1311" s="146">
        <f t="shared" si="532"/>
        <v>0</v>
      </c>
      <c r="L1311" s="146">
        <f t="shared" si="532"/>
        <v>0</v>
      </c>
    </row>
    <row r="1312" spans="1:12" s="20" customFormat="1">
      <c r="A1312" s="29" t="s">
        <v>244</v>
      </c>
      <c r="B1312" s="30" t="s">
        <v>785</v>
      </c>
      <c r="C1312" s="31" t="s">
        <v>242</v>
      </c>
      <c r="D1312" s="31" t="s">
        <v>11</v>
      </c>
      <c r="E1312" s="31" t="s">
        <v>245</v>
      </c>
      <c r="F1312" s="31" t="s">
        <v>9</v>
      </c>
      <c r="G1312" s="32">
        <f t="shared" si="549"/>
        <v>1480000</v>
      </c>
      <c r="H1312" s="32">
        <f t="shared" si="549"/>
        <v>1480000</v>
      </c>
      <c r="I1312" s="153">
        <v>1480000</v>
      </c>
      <c r="J1312" s="154">
        <v>1480000</v>
      </c>
      <c r="K1312" s="146">
        <f t="shared" si="532"/>
        <v>0</v>
      </c>
      <c r="L1312" s="146">
        <f t="shared" si="532"/>
        <v>0</v>
      </c>
    </row>
    <row r="1313" spans="1:12" s="20" customFormat="1" ht="51">
      <c r="A1313" s="33" t="s">
        <v>376</v>
      </c>
      <c r="B1313" s="30" t="s">
        <v>785</v>
      </c>
      <c r="C1313" s="31" t="s">
        <v>242</v>
      </c>
      <c r="D1313" s="31" t="s">
        <v>11</v>
      </c>
      <c r="E1313" s="31" t="s">
        <v>247</v>
      </c>
      <c r="F1313" s="31" t="s">
        <v>9</v>
      </c>
      <c r="G1313" s="32">
        <f t="shared" si="549"/>
        <v>1480000</v>
      </c>
      <c r="H1313" s="32">
        <f t="shared" si="549"/>
        <v>1480000</v>
      </c>
      <c r="I1313" s="153">
        <v>1480000</v>
      </c>
      <c r="J1313" s="154">
        <v>1480000</v>
      </c>
      <c r="K1313" s="146">
        <f t="shared" si="532"/>
        <v>0</v>
      </c>
      <c r="L1313" s="146">
        <f t="shared" si="532"/>
        <v>0</v>
      </c>
    </row>
    <row r="1314" spans="1:12" s="20" customFormat="1" ht="63.75">
      <c r="A1314" s="36" t="s">
        <v>248</v>
      </c>
      <c r="B1314" s="37" t="s">
        <v>785</v>
      </c>
      <c r="C1314" s="38" t="s">
        <v>242</v>
      </c>
      <c r="D1314" s="38" t="s">
        <v>11</v>
      </c>
      <c r="E1314" s="38" t="s">
        <v>249</v>
      </c>
      <c r="F1314" s="38" t="s">
        <v>9</v>
      </c>
      <c r="G1314" s="39">
        <f t="shared" ref="G1314:H1314" si="550">G1315+G1318</f>
        <v>1480000</v>
      </c>
      <c r="H1314" s="39">
        <f t="shared" si="550"/>
        <v>1480000</v>
      </c>
      <c r="I1314" s="159">
        <v>1480000</v>
      </c>
      <c r="J1314" s="160">
        <v>1480000</v>
      </c>
      <c r="K1314" s="146">
        <f t="shared" si="532"/>
        <v>0</v>
      </c>
      <c r="L1314" s="146">
        <f t="shared" si="532"/>
        <v>0</v>
      </c>
    </row>
    <row r="1315" spans="1:12" s="20" customFormat="1" ht="25.5">
      <c r="A1315" s="29" t="s">
        <v>250</v>
      </c>
      <c r="B1315" s="30" t="s">
        <v>785</v>
      </c>
      <c r="C1315" s="31" t="s">
        <v>242</v>
      </c>
      <c r="D1315" s="31" t="s">
        <v>11</v>
      </c>
      <c r="E1315" s="31" t="s">
        <v>251</v>
      </c>
      <c r="F1315" s="31" t="s">
        <v>9</v>
      </c>
      <c r="G1315" s="32">
        <f t="shared" ref="G1315:H1316" si="551">G1316</f>
        <v>919000</v>
      </c>
      <c r="H1315" s="32">
        <f t="shared" si="551"/>
        <v>919000</v>
      </c>
      <c r="I1315" s="153">
        <v>919000</v>
      </c>
      <c r="J1315" s="154">
        <v>919000</v>
      </c>
      <c r="K1315" s="146">
        <f t="shared" si="532"/>
        <v>0</v>
      </c>
      <c r="L1315" s="146">
        <f t="shared" si="532"/>
        <v>0</v>
      </c>
    </row>
    <row r="1316" spans="1:12" s="20" customFormat="1" ht="25.5">
      <c r="A1316" s="29" t="s">
        <v>28</v>
      </c>
      <c r="B1316" s="30" t="s">
        <v>785</v>
      </c>
      <c r="C1316" s="31" t="s">
        <v>242</v>
      </c>
      <c r="D1316" s="31" t="s">
        <v>11</v>
      </c>
      <c r="E1316" s="31" t="s">
        <v>251</v>
      </c>
      <c r="F1316" s="31" t="s">
        <v>29</v>
      </c>
      <c r="G1316" s="32">
        <f t="shared" si="551"/>
        <v>919000</v>
      </c>
      <c r="H1316" s="32">
        <f t="shared" si="551"/>
        <v>919000</v>
      </c>
      <c r="I1316" s="153">
        <v>919000</v>
      </c>
      <c r="J1316" s="154">
        <v>919000</v>
      </c>
      <c r="K1316" s="146">
        <f t="shared" si="532"/>
        <v>0</v>
      </c>
      <c r="L1316" s="146">
        <f t="shared" si="532"/>
        <v>0</v>
      </c>
    </row>
    <row r="1317" spans="1:12" s="20" customFormat="1">
      <c r="A1317" s="33" t="s">
        <v>30</v>
      </c>
      <c r="B1317" s="30" t="s">
        <v>785</v>
      </c>
      <c r="C1317" s="31" t="s">
        <v>242</v>
      </c>
      <c r="D1317" s="31" t="s">
        <v>11</v>
      </c>
      <c r="E1317" s="31" t="s">
        <v>251</v>
      </c>
      <c r="F1317" s="31" t="s">
        <v>31</v>
      </c>
      <c r="G1317" s="32">
        <v>919000</v>
      </c>
      <c r="H1317" s="32">
        <v>919000</v>
      </c>
      <c r="I1317" s="153">
        <v>919000</v>
      </c>
      <c r="J1317" s="154">
        <v>919000</v>
      </c>
      <c r="K1317" s="146">
        <f t="shared" si="532"/>
        <v>0</v>
      </c>
      <c r="L1317" s="146">
        <f t="shared" si="532"/>
        <v>0</v>
      </c>
    </row>
    <row r="1318" spans="1:12" s="20" customFormat="1" ht="25.5">
      <c r="A1318" s="33" t="s">
        <v>782</v>
      </c>
      <c r="B1318" s="30" t="s">
        <v>785</v>
      </c>
      <c r="C1318" s="31" t="s">
        <v>242</v>
      </c>
      <c r="D1318" s="31" t="s">
        <v>11</v>
      </c>
      <c r="E1318" s="31" t="s">
        <v>783</v>
      </c>
      <c r="F1318" s="31" t="s">
        <v>9</v>
      </c>
      <c r="G1318" s="32">
        <f t="shared" ref="G1318:H1319" si="552">G1319</f>
        <v>561000</v>
      </c>
      <c r="H1318" s="32">
        <f t="shared" si="552"/>
        <v>561000</v>
      </c>
      <c r="I1318" s="153">
        <v>561000</v>
      </c>
      <c r="J1318" s="154">
        <v>561000</v>
      </c>
      <c r="K1318" s="146">
        <f t="shared" ref="K1318:L1381" si="553">G1318-I1318</f>
        <v>0</v>
      </c>
      <c r="L1318" s="146">
        <f t="shared" si="553"/>
        <v>0</v>
      </c>
    </row>
    <row r="1319" spans="1:12" s="20" customFormat="1" ht="25.5">
      <c r="A1319" s="29" t="s">
        <v>28</v>
      </c>
      <c r="B1319" s="30" t="s">
        <v>785</v>
      </c>
      <c r="C1319" s="31" t="s">
        <v>242</v>
      </c>
      <c r="D1319" s="31" t="s">
        <v>11</v>
      </c>
      <c r="E1319" s="31" t="s">
        <v>783</v>
      </c>
      <c r="F1319" s="31" t="s">
        <v>29</v>
      </c>
      <c r="G1319" s="32">
        <f t="shared" si="552"/>
        <v>561000</v>
      </c>
      <c r="H1319" s="32">
        <f t="shared" si="552"/>
        <v>561000</v>
      </c>
      <c r="I1319" s="153">
        <v>561000</v>
      </c>
      <c r="J1319" s="154">
        <v>561000</v>
      </c>
      <c r="K1319" s="146">
        <f t="shared" si="553"/>
        <v>0</v>
      </c>
      <c r="L1319" s="146">
        <f t="shared" si="553"/>
        <v>0</v>
      </c>
    </row>
    <row r="1320" spans="1:12" s="20" customFormat="1">
      <c r="A1320" s="33" t="s">
        <v>30</v>
      </c>
      <c r="B1320" s="30" t="s">
        <v>785</v>
      </c>
      <c r="C1320" s="31" t="s">
        <v>242</v>
      </c>
      <c r="D1320" s="31" t="s">
        <v>11</v>
      </c>
      <c r="E1320" s="31" t="s">
        <v>783</v>
      </c>
      <c r="F1320" s="31" t="s">
        <v>31</v>
      </c>
      <c r="G1320" s="32">
        <v>561000</v>
      </c>
      <c r="H1320" s="32">
        <v>561000</v>
      </c>
      <c r="I1320" s="153">
        <v>561000</v>
      </c>
      <c r="J1320" s="154">
        <v>561000</v>
      </c>
      <c r="K1320" s="146">
        <f t="shared" si="553"/>
        <v>0</v>
      </c>
      <c r="L1320" s="146">
        <f t="shared" si="553"/>
        <v>0</v>
      </c>
    </row>
    <row r="1321" spans="1:12" s="20" customFormat="1">
      <c r="A1321" s="29"/>
      <c r="B1321" s="30"/>
      <c r="C1321" s="31"/>
      <c r="D1321" s="31"/>
      <c r="E1321" s="31"/>
      <c r="F1321" s="31"/>
      <c r="G1321" s="32"/>
      <c r="H1321" s="32"/>
      <c r="I1321" s="153"/>
      <c r="J1321" s="154"/>
      <c r="K1321" s="146">
        <f t="shared" si="553"/>
        <v>0</v>
      </c>
      <c r="L1321" s="146">
        <f t="shared" si="553"/>
        <v>0</v>
      </c>
    </row>
    <row r="1322" spans="1:12" s="20" customFormat="1">
      <c r="A1322" s="16" t="s">
        <v>797</v>
      </c>
      <c r="B1322" s="17" t="s">
        <v>798</v>
      </c>
      <c r="C1322" s="18" t="s">
        <v>7</v>
      </c>
      <c r="D1322" s="18" t="s">
        <v>7</v>
      </c>
      <c r="E1322" s="67" t="s">
        <v>8</v>
      </c>
      <c r="F1322" s="18" t="s">
        <v>9</v>
      </c>
      <c r="G1322" s="19">
        <f>G1323+G1361+G1372+G1391</f>
        <v>202651380</v>
      </c>
      <c r="H1322" s="19">
        <f>H1323+H1361+H1372+H1391</f>
        <v>202521000</v>
      </c>
      <c r="I1322" s="157">
        <v>202651380</v>
      </c>
      <c r="J1322" s="158">
        <v>202521000</v>
      </c>
      <c r="K1322" s="146">
        <f t="shared" si="553"/>
        <v>0</v>
      </c>
      <c r="L1322" s="146">
        <f t="shared" si="553"/>
        <v>0</v>
      </c>
    </row>
    <row r="1323" spans="1:12" s="20" customFormat="1">
      <c r="A1323" s="68" t="s">
        <v>10</v>
      </c>
      <c r="B1323" s="22" t="s">
        <v>798</v>
      </c>
      <c r="C1323" s="23" t="s">
        <v>11</v>
      </c>
      <c r="D1323" s="23" t="s">
        <v>7</v>
      </c>
      <c r="E1323" s="23" t="s">
        <v>8</v>
      </c>
      <c r="F1323" s="23" t="s">
        <v>9</v>
      </c>
      <c r="G1323" s="24">
        <f t="shared" ref="G1323:H1323" si="554">G1324+G1351</f>
        <v>45863140</v>
      </c>
      <c r="H1323" s="24">
        <f t="shared" si="554"/>
        <v>45883820</v>
      </c>
      <c r="I1323" s="149">
        <v>45863140</v>
      </c>
      <c r="J1323" s="150">
        <v>45883820</v>
      </c>
      <c r="K1323" s="146">
        <f t="shared" si="553"/>
        <v>0</v>
      </c>
      <c r="L1323" s="146">
        <f t="shared" si="553"/>
        <v>0</v>
      </c>
    </row>
    <row r="1324" spans="1:12" s="20" customFormat="1" ht="38.25">
      <c r="A1324" s="69" t="s">
        <v>78</v>
      </c>
      <c r="B1324" s="26" t="s">
        <v>798</v>
      </c>
      <c r="C1324" s="27" t="s">
        <v>11</v>
      </c>
      <c r="D1324" s="27" t="s">
        <v>79</v>
      </c>
      <c r="E1324" s="27" t="s">
        <v>8</v>
      </c>
      <c r="F1324" s="27" t="s">
        <v>9</v>
      </c>
      <c r="G1324" s="28">
        <f t="shared" ref="G1324:H1325" si="555">G1325</f>
        <v>45280980</v>
      </c>
      <c r="H1324" s="28">
        <f t="shared" si="555"/>
        <v>45299260</v>
      </c>
      <c r="I1324" s="151">
        <v>45280980</v>
      </c>
      <c r="J1324" s="152">
        <v>45299260</v>
      </c>
      <c r="K1324" s="146">
        <f t="shared" si="553"/>
        <v>0</v>
      </c>
      <c r="L1324" s="146">
        <f t="shared" si="553"/>
        <v>0</v>
      </c>
    </row>
    <row r="1325" spans="1:12" s="20" customFormat="1" ht="25.5">
      <c r="A1325" s="29" t="s">
        <v>799</v>
      </c>
      <c r="B1325" s="31" t="s">
        <v>798</v>
      </c>
      <c r="C1325" s="31" t="s">
        <v>11</v>
      </c>
      <c r="D1325" s="31" t="s">
        <v>79</v>
      </c>
      <c r="E1325" s="31" t="s">
        <v>800</v>
      </c>
      <c r="F1325" s="31" t="s">
        <v>9</v>
      </c>
      <c r="G1325" s="32">
        <f t="shared" si="555"/>
        <v>45280980</v>
      </c>
      <c r="H1325" s="32">
        <f t="shared" si="555"/>
        <v>45299260</v>
      </c>
      <c r="I1325" s="153">
        <v>45280980</v>
      </c>
      <c r="J1325" s="154">
        <v>45299260</v>
      </c>
      <c r="K1325" s="146">
        <f t="shared" si="553"/>
        <v>0</v>
      </c>
      <c r="L1325" s="146">
        <f t="shared" si="553"/>
        <v>0</v>
      </c>
    </row>
    <row r="1326" spans="1:12" s="20" customFormat="1" ht="25.5">
      <c r="A1326" s="29" t="s">
        <v>801</v>
      </c>
      <c r="B1326" s="31" t="s">
        <v>798</v>
      </c>
      <c r="C1326" s="31" t="s">
        <v>11</v>
      </c>
      <c r="D1326" s="31" t="s">
        <v>79</v>
      </c>
      <c r="E1326" s="31" t="s">
        <v>802</v>
      </c>
      <c r="F1326" s="31" t="s">
        <v>9</v>
      </c>
      <c r="G1326" s="39">
        <f t="shared" ref="G1326:H1326" si="556">G1348+G1341+G1337+G1327</f>
        <v>45280980</v>
      </c>
      <c r="H1326" s="39">
        <f t="shared" si="556"/>
        <v>45299260</v>
      </c>
      <c r="I1326" s="159">
        <v>45280980</v>
      </c>
      <c r="J1326" s="160">
        <v>45299260</v>
      </c>
      <c r="K1326" s="146">
        <f t="shared" si="553"/>
        <v>0</v>
      </c>
      <c r="L1326" s="146">
        <f t="shared" si="553"/>
        <v>0</v>
      </c>
    </row>
    <row r="1327" spans="1:12" s="20" customFormat="1" ht="25.5">
      <c r="A1327" s="29" t="s">
        <v>18</v>
      </c>
      <c r="B1327" s="31" t="s">
        <v>798</v>
      </c>
      <c r="C1327" s="31" t="s">
        <v>11</v>
      </c>
      <c r="D1327" s="31" t="s">
        <v>79</v>
      </c>
      <c r="E1327" s="31" t="s">
        <v>803</v>
      </c>
      <c r="F1327" s="31" t="s">
        <v>9</v>
      </c>
      <c r="G1327" s="39">
        <f t="shared" ref="G1327:H1327" si="557">G1328+G1331+G1333</f>
        <v>5619040</v>
      </c>
      <c r="H1327" s="39">
        <f t="shared" si="557"/>
        <v>5637320</v>
      </c>
      <c r="I1327" s="159">
        <v>5619040</v>
      </c>
      <c r="J1327" s="160">
        <v>5637320</v>
      </c>
      <c r="K1327" s="146">
        <f t="shared" si="553"/>
        <v>0</v>
      </c>
      <c r="L1327" s="146">
        <f t="shared" si="553"/>
        <v>0</v>
      </c>
    </row>
    <row r="1328" spans="1:12" s="70" customFormat="1" ht="25.5">
      <c r="A1328" s="36" t="s">
        <v>20</v>
      </c>
      <c r="B1328" s="38" t="s">
        <v>798</v>
      </c>
      <c r="C1328" s="38" t="s">
        <v>11</v>
      </c>
      <c r="D1328" s="38" t="s">
        <v>79</v>
      </c>
      <c r="E1328" s="31" t="s">
        <v>803</v>
      </c>
      <c r="F1328" s="38" t="s">
        <v>21</v>
      </c>
      <c r="G1328" s="39">
        <f t="shared" ref="G1328:H1328" si="558">SUM(G1329:G1330)</f>
        <v>836550</v>
      </c>
      <c r="H1328" s="39">
        <f t="shared" si="558"/>
        <v>836550</v>
      </c>
      <c r="I1328" s="159">
        <v>836550</v>
      </c>
      <c r="J1328" s="160">
        <v>836550</v>
      </c>
      <c r="K1328" s="146">
        <f t="shared" si="553"/>
        <v>0</v>
      </c>
      <c r="L1328" s="146">
        <f t="shared" si="553"/>
        <v>0</v>
      </c>
    </row>
    <row r="1329" spans="1:12" s="70" customFormat="1" ht="25.5">
      <c r="A1329" s="33" t="s">
        <v>22</v>
      </c>
      <c r="B1329" s="38" t="s">
        <v>798</v>
      </c>
      <c r="C1329" s="38" t="s">
        <v>11</v>
      </c>
      <c r="D1329" s="38" t="s">
        <v>79</v>
      </c>
      <c r="E1329" s="31" t="s">
        <v>803</v>
      </c>
      <c r="F1329" s="38" t="s">
        <v>23</v>
      </c>
      <c r="G1329" s="32">
        <v>642505</v>
      </c>
      <c r="H1329" s="32">
        <v>642505</v>
      </c>
      <c r="I1329" s="159">
        <v>642505</v>
      </c>
      <c r="J1329" s="160">
        <v>642505</v>
      </c>
      <c r="K1329" s="146">
        <f t="shared" si="553"/>
        <v>0</v>
      </c>
      <c r="L1329" s="146">
        <f t="shared" si="553"/>
        <v>0</v>
      </c>
    </row>
    <row r="1330" spans="1:12" s="70" customFormat="1" ht="38.25">
      <c r="A1330" s="33" t="s">
        <v>26</v>
      </c>
      <c r="B1330" s="38" t="s">
        <v>798</v>
      </c>
      <c r="C1330" s="38" t="s">
        <v>11</v>
      </c>
      <c r="D1330" s="38" t="s">
        <v>79</v>
      </c>
      <c r="E1330" s="31" t="s">
        <v>803</v>
      </c>
      <c r="F1330" s="38" t="s">
        <v>27</v>
      </c>
      <c r="G1330" s="32">
        <v>194045</v>
      </c>
      <c r="H1330" s="32">
        <v>194045</v>
      </c>
      <c r="I1330" s="159">
        <v>194045</v>
      </c>
      <c r="J1330" s="160">
        <v>194045</v>
      </c>
      <c r="K1330" s="146">
        <f t="shared" si="553"/>
        <v>0</v>
      </c>
      <c r="L1330" s="146">
        <f t="shared" si="553"/>
        <v>0</v>
      </c>
    </row>
    <row r="1331" spans="1:12" s="20" customFormat="1" ht="25.5">
      <c r="A1331" s="29" t="s">
        <v>28</v>
      </c>
      <c r="B1331" s="38" t="s">
        <v>798</v>
      </c>
      <c r="C1331" s="38" t="s">
        <v>11</v>
      </c>
      <c r="D1331" s="38" t="s">
        <v>79</v>
      </c>
      <c r="E1331" s="31" t="s">
        <v>803</v>
      </c>
      <c r="F1331" s="31" t="s">
        <v>29</v>
      </c>
      <c r="G1331" s="39">
        <f t="shared" ref="G1331:H1331" si="559">G1332</f>
        <v>4442490</v>
      </c>
      <c r="H1331" s="39">
        <f t="shared" si="559"/>
        <v>4460770</v>
      </c>
      <c r="I1331" s="159">
        <v>4442490</v>
      </c>
      <c r="J1331" s="160">
        <v>4460770</v>
      </c>
      <c r="K1331" s="146">
        <f t="shared" si="553"/>
        <v>0</v>
      </c>
      <c r="L1331" s="146">
        <f t="shared" si="553"/>
        <v>0</v>
      </c>
    </row>
    <row r="1332" spans="1:12" s="20" customFormat="1">
      <c r="A1332" s="33" t="s">
        <v>30</v>
      </c>
      <c r="B1332" s="38" t="s">
        <v>798</v>
      </c>
      <c r="C1332" s="38" t="s">
        <v>11</v>
      </c>
      <c r="D1332" s="38" t="s">
        <v>79</v>
      </c>
      <c r="E1332" s="31" t="s">
        <v>803</v>
      </c>
      <c r="F1332" s="31" t="s">
        <v>31</v>
      </c>
      <c r="G1332" s="32">
        <v>4442490</v>
      </c>
      <c r="H1332" s="32">
        <v>4460770</v>
      </c>
      <c r="I1332" s="159">
        <v>4442490</v>
      </c>
      <c r="J1332" s="160">
        <v>4460770</v>
      </c>
      <c r="K1332" s="146">
        <f t="shared" si="553"/>
        <v>0</v>
      </c>
      <c r="L1332" s="146">
        <f t="shared" si="553"/>
        <v>0</v>
      </c>
    </row>
    <row r="1333" spans="1:12" s="20" customFormat="1">
      <c r="A1333" s="29" t="s">
        <v>32</v>
      </c>
      <c r="B1333" s="38" t="s">
        <v>798</v>
      </c>
      <c r="C1333" s="38" t="s">
        <v>11</v>
      </c>
      <c r="D1333" s="38" t="s">
        <v>79</v>
      </c>
      <c r="E1333" s="31" t="s">
        <v>803</v>
      </c>
      <c r="F1333" s="38" t="s">
        <v>33</v>
      </c>
      <c r="G1333" s="39">
        <f t="shared" ref="G1333:H1333" si="560">SUM(G1334:G1336)</f>
        <v>340000</v>
      </c>
      <c r="H1333" s="39">
        <f t="shared" si="560"/>
        <v>340000</v>
      </c>
      <c r="I1333" s="159">
        <v>340000</v>
      </c>
      <c r="J1333" s="160">
        <v>340000</v>
      </c>
      <c r="K1333" s="146">
        <f t="shared" si="553"/>
        <v>0</v>
      </c>
      <c r="L1333" s="146">
        <f t="shared" si="553"/>
        <v>0</v>
      </c>
    </row>
    <row r="1334" spans="1:12" s="20" customFormat="1">
      <c r="A1334" s="33" t="s">
        <v>34</v>
      </c>
      <c r="B1334" s="38" t="s">
        <v>798</v>
      </c>
      <c r="C1334" s="38" t="s">
        <v>11</v>
      </c>
      <c r="D1334" s="38" t="s">
        <v>79</v>
      </c>
      <c r="E1334" s="31" t="s">
        <v>803</v>
      </c>
      <c r="F1334" s="38" t="s">
        <v>35</v>
      </c>
      <c r="G1334" s="32">
        <v>320000</v>
      </c>
      <c r="H1334" s="32">
        <v>320000</v>
      </c>
      <c r="I1334" s="159">
        <v>320000</v>
      </c>
      <c r="J1334" s="160">
        <v>320000</v>
      </c>
      <c r="K1334" s="146">
        <f t="shared" si="553"/>
        <v>0</v>
      </c>
      <c r="L1334" s="146">
        <f t="shared" si="553"/>
        <v>0</v>
      </c>
    </row>
    <row r="1335" spans="1:12" s="20" customFormat="1">
      <c r="A1335" s="33" t="s">
        <v>36</v>
      </c>
      <c r="B1335" s="38" t="s">
        <v>798</v>
      </c>
      <c r="C1335" s="38" t="s">
        <v>11</v>
      </c>
      <c r="D1335" s="38" t="s">
        <v>79</v>
      </c>
      <c r="E1335" s="31" t="s">
        <v>803</v>
      </c>
      <c r="F1335" s="38" t="s">
        <v>37</v>
      </c>
      <c r="G1335" s="32">
        <v>15000</v>
      </c>
      <c r="H1335" s="32">
        <v>15000</v>
      </c>
      <c r="I1335" s="159">
        <v>15000</v>
      </c>
      <c r="J1335" s="160">
        <v>15000</v>
      </c>
      <c r="K1335" s="146">
        <f t="shared" si="553"/>
        <v>0</v>
      </c>
      <c r="L1335" s="146">
        <f t="shared" si="553"/>
        <v>0</v>
      </c>
    </row>
    <row r="1336" spans="1:12" s="20" customFormat="1">
      <c r="A1336" s="33" t="s">
        <v>83</v>
      </c>
      <c r="B1336" s="38" t="s">
        <v>798</v>
      </c>
      <c r="C1336" s="38" t="s">
        <v>11</v>
      </c>
      <c r="D1336" s="38" t="s">
        <v>79</v>
      </c>
      <c r="E1336" s="31" t="s">
        <v>803</v>
      </c>
      <c r="F1336" s="38" t="s">
        <v>84</v>
      </c>
      <c r="G1336" s="32">
        <v>5000</v>
      </c>
      <c r="H1336" s="32">
        <v>5000</v>
      </c>
      <c r="I1336" s="159">
        <v>5000</v>
      </c>
      <c r="J1336" s="160">
        <v>5000</v>
      </c>
      <c r="K1336" s="146">
        <f t="shared" si="553"/>
        <v>0</v>
      </c>
      <c r="L1336" s="146">
        <f t="shared" si="553"/>
        <v>0</v>
      </c>
    </row>
    <row r="1337" spans="1:12" s="64" customFormat="1" ht="25.5">
      <c r="A1337" s="36" t="s">
        <v>791</v>
      </c>
      <c r="B1337" s="38" t="s">
        <v>798</v>
      </c>
      <c r="C1337" s="38" t="s">
        <v>11</v>
      </c>
      <c r="D1337" s="38" t="s">
        <v>79</v>
      </c>
      <c r="E1337" s="38" t="s">
        <v>804</v>
      </c>
      <c r="F1337" s="38" t="s">
        <v>9</v>
      </c>
      <c r="G1337" s="39">
        <f t="shared" ref="G1337:H1337" si="561">G1338</f>
        <v>37785970</v>
      </c>
      <c r="H1337" s="39">
        <f t="shared" si="561"/>
        <v>37785970</v>
      </c>
      <c r="I1337" s="159">
        <v>37785970</v>
      </c>
      <c r="J1337" s="160">
        <v>37785970</v>
      </c>
      <c r="K1337" s="146">
        <f t="shared" si="553"/>
        <v>0</v>
      </c>
      <c r="L1337" s="146">
        <f t="shared" si="553"/>
        <v>0</v>
      </c>
    </row>
    <row r="1338" spans="1:12" s="70" customFormat="1" ht="25.5">
      <c r="A1338" s="36" t="s">
        <v>20</v>
      </c>
      <c r="B1338" s="38" t="s">
        <v>798</v>
      </c>
      <c r="C1338" s="38" t="s">
        <v>11</v>
      </c>
      <c r="D1338" s="38" t="s">
        <v>79</v>
      </c>
      <c r="E1338" s="38" t="s">
        <v>804</v>
      </c>
      <c r="F1338" s="38" t="s">
        <v>21</v>
      </c>
      <c r="G1338" s="39">
        <f t="shared" ref="G1338:H1338" si="562">SUM(G1339:G1340)</f>
        <v>37785970</v>
      </c>
      <c r="H1338" s="39">
        <f t="shared" si="562"/>
        <v>37785970</v>
      </c>
      <c r="I1338" s="159">
        <v>37785970</v>
      </c>
      <c r="J1338" s="160">
        <v>37785970</v>
      </c>
      <c r="K1338" s="146">
        <f t="shared" si="553"/>
        <v>0</v>
      </c>
      <c r="L1338" s="146">
        <f t="shared" si="553"/>
        <v>0</v>
      </c>
    </row>
    <row r="1339" spans="1:12" s="70" customFormat="1">
      <c r="A1339" s="33" t="s">
        <v>40</v>
      </c>
      <c r="B1339" s="38" t="s">
        <v>798</v>
      </c>
      <c r="C1339" s="38" t="s">
        <v>11</v>
      </c>
      <c r="D1339" s="38" t="s">
        <v>79</v>
      </c>
      <c r="E1339" s="38" t="s">
        <v>804</v>
      </c>
      <c r="F1339" s="38" t="s">
        <v>41</v>
      </c>
      <c r="G1339" s="32">
        <v>29021480</v>
      </c>
      <c r="H1339" s="32">
        <v>29021480</v>
      </c>
      <c r="I1339" s="159">
        <v>29021480</v>
      </c>
      <c r="J1339" s="160">
        <v>29021480</v>
      </c>
      <c r="K1339" s="146">
        <f t="shared" si="553"/>
        <v>0</v>
      </c>
      <c r="L1339" s="146">
        <f t="shared" si="553"/>
        <v>0</v>
      </c>
    </row>
    <row r="1340" spans="1:12" s="70" customFormat="1" ht="38.25">
      <c r="A1340" s="33" t="s">
        <v>26</v>
      </c>
      <c r="B1340" s="38" t="s">
        <v>798</v>
      </c>
      <c r="C1340" s="38" t="s">
        <v>11</v>
      </c>
      <c r="D1340" s="38" t="s">
        <v>79</v>
      </c>
      <c r="E1340" s="38" t="s">
        <v>804</v>
      </c>
      <c r="F1340" s="38" t="s">
        <v>27</v>
      </c>
      <c r="G1340" s="32">
        <v>8764490</v>
      </c>
      <c r="H1340" s="32">
        <v>8764490</v>
      </c>
      <c r="I1340" s="159">
        <v>8764490</v>
      </c>
      <c r="J1340" s="160">
        <v>8764490</v>
      </c>
      <c r="K1340" s="146">
        <f t="shared" si="553"/>
        <v>0</v>
      </c>
      <c r="L1340" s="146">
        <f t="shared" si="553"/>
        <v>0</v>
      </c>
    </row>
    <row r="1341" spans="1:12" s="64" customFormat="1" ht="25.5">
      <c r="A1341" s="29" t="s">
        <v>474</v>
      </c>
      <c r="B1341" s="38" t="s">
        <v>798</v>
      </c>
      <c r="C1341" s="38" t="s">
        <v>11</v>
      </c>
      <c r="D1341" s="38" t="s">
        <v>79</v>
      </c>
      <c r="E1341" s="38" t="s">
        <v>805</v>
      </c>
      <c r="F1341" s="38" t="s">
        <v>9</v>
      </c>
      <c r="G1341" s="39">
        <f t="shared" ref="G1341:H1341" si="563">G1342+G1346</f>
        <v>1803170</v>
      </c>
      <c r="H1341" s="39">
        <f t="shared" si="563"/>
        <v>1803170</v>
      </c>
      <c r="I1341" s="159">
        <v>1803170</v>
      </c>
      <c r="J1341" s="160">
        <v>1803170</v>
      </c>
      <c r="K1341" s="146">
        <f t="shared" si="553"/>
        <v>0</v>
      </c>
      <c r="L1341" s="146">
        <f t="shared" si="553"/>
        <v>0</v>
      </c>
    </row>
    <row r="1342" spans="1:12" s="70" customFormat="1" ht="25.5">
      <c r="A1342" s="36" t="s">
        <v>20</v>
      </c>
      <c r="B1342" s="38" t="s">
        <v>798</v>
      </c>
      <c r="C1342" s="38" t="s">
        <v>11</v>
      </c>
      <c r="D1342" s="38" t="s">
        <v>79</v>
      </c>
      <c r="E1342" s="38" t="s">
        <v>805</v>
      </c>
      <c r="F1342" s="38" t="s">
        <v>21</v>
      </c>
      <c r="G1342" s="39">
        <f t="shared" ref="G1342:H1342" si="564">SUM(G1343:G1345)</f>
        <v>1606870</v>
      </c>
      <c r="H1342" s="39">
        <f t="shared" si="564"/>
        <v>1606870</v>
      </c>
      <c r="I1342" s="159">
        <v>1606870</v>
      </c>
      <c r="J1342" s="160">
        <v>1606870</v>
      </c>
      <c r="K1342" s="146">
        <f t="shared" si="553"/>
        <v>0</v>
      </c>
      <c r="L1342" s="146">
        <f t="shared" si="553"/>
        <v>0</v>
      </c>
    </row>
    <row r="1343" spans="1:12" s="70" customFormat="1">
      <c r="A1343" s="33" t="s">
        <v>40</v>
      </c>
      <c r="B1343" s="38" t="s">
        <v>798</v>
      </c>
      <c r="C1343" s="38" t="s">
        <v>11</v>
      </c>
      <c r="D1343" s="38" t="s">
        <v>79</v>
      </c>
      <c r="E1343" s="38" t="s">
        <v>805</v>
      </c>
      <c r="F1343" s="38" t="s">
        <v>41</v>
      </c>
      <c r="G1343" s="32">
        <v>1017520</v>
      </c>
      <c r="H1343" s="32">
        <v>1017520</v>
      </c>
      <c r="I1343" s="159">
        <v>1017520</v>
      </c>
      <c r="J1343" s="160">
        <v>1017520</v>
      </c>
      <c r="K1343" s="146">
        <f t="shared" si="553"/>
        <v>0</v>
      </c>
      <c r="L1343" s="146">
        <f t="shared" si="553"/>
        <v>0</v>
      </c>
    </row>
    <row r="1344" spans="1:12" s="70" customFormat="1" ht="25.5">
      <c r="A1344" s="33" t="s">
        <v>22</v>
      </c>
      <c r="B1344" s="38" t="s">
        <v>798</v>
      </c>
      <c r="C1344" s="38" t="s">
        <v>11</v>
      </c>
      <c r="D1344" s="38" t="s">
        <v>79</v>
      </c>
      <c r="E1344" s="38" t="s">
        <v>805</v>
      </c>
      <c r="F1344" s="38" t="s">
        <v>23</v>
      </c>
      <c r="G1344" s="32">
        <v>51060</v>
      </c>
      <c r="H1344" s="32">
        <v>51060</v>
      </c>
      <c r="I1344" s="159">
        <v>51060</v>
      </c>
      <c r="J1344" s="160">
        <v>51060</v>
      </c>
      <c r="K1344" s="146">
        <f t="shared" si="553"/>
        <v>0</v>
      </c>
      <c r="L1344" s="146">
        <f t="shared" si="553"/>
        <v>0</v>
      </c>
    </row>
    <row r="1345" spans="1:12" s="70" customFormat="1" ht="38.25">
      <c r="A1345" s="33" t="s">
        <v>26</v>
      </c>
      <c r="B1345" s="38" t="s">
        <v>798</v>
      </c>
      <c r="C1345" s="38" t="s">
        <v>11</v>
      </c>
      <c r="D1345" s="38" t="s">
        <v>79</v>
      </c>
      <c r="E1345" s="38" t="s">
        <v>805</v>
      </c>
      <c r="F1345" s="38" t="s">
        <v>27</v>
      </c>
      <c r="G1345" s="32">
        <v>538290</v>
      </c>
      <c r="H1345" s="32">
        <v>538290</v>
      </c>
      <c r="I1345" s="159">
        <v>538290</v>
      </c>
      <c r="J1345" s="160">
        <v>538290</v>
      </c>
      <c r="K1345" s="146">
        <f t="shared" si="553"/>
        <v>0</v>
      </c>
      <c r="L1345" s="146">
        <f t="shared" si="553"/>
        <v>0</v>
      </c>
    </row>
    <row r="1346" spans="1:12" s="70" customFormat="1" ht="25.5">
      <c r="A1346" s="29" t="s">
        <v>28</v>
      </c>
      <c r="B1346" s="38" t="s">
        <v>798</v>
      </c>
      <c r="C1346" s="38" t="s">
        <v>11</v>
      </c>
      <c r="D1346" s="38" t="s">
        <v>79</v>
      </c>
      <c r="E1346" s="38" t="s">
        <v>805</v>
      </c>
      <c r="F1346" s="38" t="s">
        <v>29</v>
      </c>
      <c r="G1346" s="39">
        <f t="shared" ref="G1346:H1346" si="565">G1347</f>
        <v>196300</v>
      </c>
      <c r="H1346" s="39">
        <f t="shared" si="565"/>
        <v>196300</v>
      </c>
      <c r="I1346" s="159">
        <v>196300</v>
      </c>
      <c r="J1346" s="160">
        <v>196300</v>
      </c>
      <c r="K1346" s="146">
        <f t="shared" si="553"/>
        <v>0</v>
      </c>
      <c r="L1346" s="146">
        <f t="shared" si="553"/>
        <v>0</v>
      </c>
    </row>
    <row r="1347" spans="1:12" s="70" customFormat="1">
      <c r="A1347" s="33" t="s">
        <v>30</v>
      </c>
      <c r="B1347" s="38" t="s">
        <v>798</v>
      </c>
      <c r="C1347" s="38" t="s">
        <v>11</v>
      </c>
      <c r="D1347" s="38" t="s">
        <v>79</v>
      </c>
      <c r="E1347" s="38" t="s">
        <v>805</v>
      </c>
      <c r="F1347" s="38" t="s">
        <v>31</v>
      </c>
      <c r="G1347" s="32">
        <v>196300</v>
      </c>
      <c r="H1347" s="32">
        <v>196300</v>
      </c>
      <c r="I1347" s="159">
        <v>196300</v>
      </c>
      <c r="J1347" s="160">
        <v>196300</v>
      </c>
      <c r="K1347" s="146">
        <f t="shared" si="553"/>
        <v>0</v>
      </c>
      <c r="L1347" s="146">
        <f t="shared" si="553"/>
        <v>0</v>
      </c>
    </row>
    <row r="1348" spans="1:12" s="64" customFormat="1" ht="25.5">
      <c r="A1348" s="36" t="s">
        <v>746</v>
      </c>
      <c r="B1348" s="38" t="s">
        <v>798</v>
      </c>
      <c r="C1348" s="38" t="s">
        <v>11</v>
      </c>
      <c r="D1348" s="38" t="s">
        <v>79</v>
      </c>
      <c r="E1348" s="38" t="s">
        <v>806</v>
      </c>
      <c r="F1348" s="38" t="s">
        <v>9</v>
      </c>
      <c r="G1348" s="39">
        <f t="shared" ref="G1348:H1349" si="566">G1349</f>
        <v>72800</v>
      </c>
      <c r="H1348" s="39">
        <f t="shared" si="566"/>
        <v>72800</v>
      </c>
      <c r="I1348" s="159">
        <v>72800</v>
      </c>
      <c r="J1348" s="160">
        <v>72800</v>
      </c>
      <c r="K1348" s="146">
        <f t="shared" si="553"/>
        <v>0</v>
      </c>
      <c r="L1348" s="146">
        <f t="shared" si="553"/>
        <v>0</v>
      </c>
    </row>
    <row r="1349" spans="1:12" s="70" customFormat="1" ht="25.5">
      <c r="A1349" s="29" t="s">
        <v>28</v>
      </c>
      <c r="B1349" s="38" t="s">
        <v>798</v>
      </c>
      <c r="C1349" s="38" t="s">
        <v>11</v>
      </c>
      <c r="D1349" s="38" t="s">
        <v>79</v>
      </c>
      <c r="E1349" s="38" t="s">
        <v>806</v>
      </c>
      <c r="F1349" s="38" t="s">
        <v>29</v>
      </c>
      <c r="G1349" s="39">
        <f t="shared" si="566"/>
        <v>72800</v>
      </c>
      <c r="H1349" s="39">
        <f t="shared" si="566"/>
        <v>72800</v>
      </c>
      <c r="I1349" s="159">
        <v>72800</v>
      </c>
      <c r="J1349" s="160">
        <v>72800</v>
      </c>
      <c r="K1349" s="146">
        <f t="shared" si="553"/>
        <v>0</v>
      </c>
      <c r="L1349" s="146">
        <f t="shared" si="553"/>
        <v>0</v>
      </c>
    </row>
    <row r="1350" spans="1:12" s="70" customFormat="1">
      <c r="A1350" s="33" t="s">
        <v>30</v>
      </c>
      <c r="B1350" s="38" t="s">
        <v>798</v>
      </c>
      <c r="C1350" s="38" t="s">
        <v>11</v>
      </c>
      <c r="D1350" s="38" t="s">
        <v>79</v>
      </c>
      <c r="E1350" s="38" t="s">
        <v>806</v>
      </c>
      <c r="F1350" s="38" t="s">
        <v>31</v>
      </c>
      <c r="G1350" s="32">
        <v>72800</v>
      </c>
      <c r="H1350" s="32">
        <v>72800</v>
      </c>
      <c r="I1350" s="159">
        <v>72800</v>
      </c>
      <c r="J1350" s="160">
        <v>72800</v>
      </c>
      <c r="K1350" s="146">
        <f t="shared" si="553"/>
        <v>0</v>
      </c>
      <c r="L1350" s="146">
        <f t="shared" si="553"/>
        <v>0</v>
      </c>
    </row>
    <row r="1351" spans="1:12" s="20" customFormat="1">
      <c r="A1351" s="25" t="s">
        <v>50</v>
      </c>
      <c r="B1351" s="26" t="s">
        <v>798</v>
      </c>
      <c r="C1351" s="27" t="s">
        <v>11</v>
      </c>
      <c r="D1351" s="27" t="s">
        <v>51</v>
      </c>
      <c r="E1351" s="27" t="s">
        <v>8</v>
      </c>
      <c r="F1351" s="27" t="s">
        <v>9</v>
      </c>
      <c r="G1351" s="28">
        <f t="shared" ref="G1351:H1356" si="567">G1352</f>
        <v>582160</v>
      </c>
      <c r="H1351" s="28">
        <f t="shared" si="567"/>
        <v>584560</v>
      </c>
      <c r="I1351" s="151">
        <v>582160</v>
      </c>
      <c r="J1351" s="152">
        <v>584560</v>
      </c>
      <c r="K1351" s="146">
        <f t="shared" si="553"/>
        <v>0</v>
      </c>
      <c r="L1351" s="146">
        <f t="shared" si="553"/>
        <v>0</v>
      </c>
    </row>
    <row r="1352" spans="1:12" s="20" customFormat="1" ht="38.25">
      <c r="A1352" s="29" t="s">
        <v>261</v>
      </c>
      <c r="B1352" s="31" t="s">
        <v>798</v>
      </c>
      <c r="C1352" s="31" t="s">
        <v>11</v>
      </c>
      <c r="D1352" s="31" t="s">
        <v>51</v>
      </c>
      <c r="E1352" s="31" t="s">
        <v>262</v>
      </c>
      <c r="F1352" s="31" t="s">
        <v>9</v>
      </c>
      <c r="G1352" s="32">
        <f t="shared" si="567"/>
        <v>582160</v>
      </c>
      <c r="H1352" s="32">
        <f t="shared" si="567"/>
        <v>584560</v>
      </c>
      <c r="I1352" s="153">
        <v>582160</v>
      </c>
      <c r="J1352" s="154">
        <v>584560</v>
      </c>
      <c r="K1352" s="146">
        <f t="shared" si="553"/>
        <v>0</v>
      </c>
      <c r="L1352" s="146">
        <f t="shared" si="553"/>
        <v>0</v>
      </c>
    </row>
    <row r="1353" spans="1:12" s="20" customFormat="1" ht="51">
      <c r="A1353" s="29" t="s">
        <v>263</v>
      </c>
      <c r="B1353" s="31" t="s">
        <v>798</v>
      </c>
      <c r="C1353" s="31" t="s">
        <v>11</v>
      </c>
      <c r="D1353" s="31" t="s">
        <v>51</v>
      </c>
      <c r="E1353" s="31" t="s">
        <v>264</v>
      </c>
      <c r="F1353" s="31" t="s">
        <v>9</v>
      </c>
      <c r="G1353" s="32">
        <f t="shared" si="567"/>
        <v>582160</v>
      </c>
      <c r="H1353" s="32">
        <f t="shared" si="567"/>
        <v>584560</v>
      </c>
      <c r="I1353" s="153">
        <v>582160</v>
      </c>
      <c r="J1353" s="154">
        <v>584560</v>
      </c>
      <c r="K1353" s="146">
        <f t="shared" si="553"/>
        <v>0</v>
      </c>
      <c r="L1353" s="146">
        <f t="shared" si="553"/>
        <v>0</v>
      </c>
    </row>
    <row r="1354" spans="1:12" s="20" customFormat="1" ht="38.25">
      <c r="A1354" s="66" t="s">
        <v>265</v>
      </c>
      <c r="B1354" s="31" t="s">
        <v>798</v>
      </c>
      <c r="C1354" s="31" t="s">
        <v>11</v>
      </c>
      <c r="D1354" s="31" t="s">
        <v>51</v>
      </c>
      <c r="E1354" s="31" t="s">
        <v>266</v>
      </c>
      <c r="F1354" s="31" t="s">
        <v>9</v>
      </c>
      <c r="G1354" s="32">
        <f t="shared" ref="G1354:H1354" si="568">G1355+G1358</f>
        <v>582160</v>
      </c>
      <c r="H1354" s="32">
        <f t="shared" si="568"/>
        <v>584560</v>
      </c>
      <c r="I1354" s="153">
        <v>582160</v>
      </c>
      <c r="J1354" s="154">
        <v>584560</v>
      </c>
      <c r="K1354" s="146">
        <f t="shared" si="553"/>
        <v>0</v>
      </c>
      <c r="L1354" s="146">
        <f t="shared" si="553"/>
        <v>0</v>
      </c>
    </row>
    <row r="1355" spans="1:12" s="20" customFormat="1" ht="25.5">
      <c r="A1355" s="55" t="s">
        <v>748</v>
      </c>
      <c r="B1355" s="31" t="s">
        <v>798</v>
      </c>
      <c r="C1355" s="31" t="s">
        <v>11</v>
      </c>
      <c r="D1355" s="31" t="s">
        <v>51</v>
      </c>
      <c r="E1355" s="31" t="s">
        <v>749</v>
      </c>
      <c r="F1355" s="31" t="s">
        <v>9</v>
      </c>
      <c r="G1355" s="32">
        <f t="shared" si="567"/>
        <v>482000</v>
      </c>
      <c r="H1355" s="32">
        <f t="shared" si="567"/>
        <v>484400</v>
      </c>
      <c r="I1355" s="153">
        <v>482000</v>
      </c>
      <c r="J1355" s="154">
        <v>484400</v>
      </c>
      <c r="K1355" s="146">
        <f t="shared" si="553"/>
        <v>0</v>
      </c>
      <c r="L1355" s="146">
        <f t="shared" si="553"/>
        <v>0</v>
      </c>
    </row>
    <row r="1356" spans="1:12" s="20" customFormat="1" ht="25.5">
      <c r="A1356" s="29" t="s">
        <v>28</v>
      </c>
      <c r="B1356" s="31" t="s">
        <v>798</v>
      </c>
      <c r="C1356" s="31" t="s">
        <v>11</v>
      </c>
      <c r="D1356" s="31" t="s">
        <v>51</v>
      </c>
      <c r="E1356" s="31" t="s">
        <v>749</v>
      </c>
      <c r="F1356" s="31" t="s">
        <v>29</v>
      </c>
      <c r="G1356" s="39">
        <f t="shared" si="567"/>
        <v>482000</v>
      </c>
      <c r="H1356" s="39">
        <f t="shared" si="567"/>
        <v>484400</v>
      </c>
      <c r="I1356" s="159">
        <v>482000</v>
      </c>
      <c r="J1356" s="160">
        <v>484400</v>
      </c>
      <c r="K1356" s="146">
        <f t="shared" si="553"/>
        <v>0</v>
      </c>
      <c r="L1356" s="146">
        <f t="shared" si="553"/>
        <v>0</v>
      </c>
    </row>
    <row r="1357" spans="1:12" s="20" customFormat="1">
      <c r="A1357" s="33" t="s">
        <v>30</v>
      </c>
      <c r="B1357" s="31" t="s">
        <v>798</v>
      </c>
      <c r="C1357" s="31" t="s">
        <v>11</v>
      </c>
      <c r="D1357" s="31" t="s">
        <v>51</v>
      </c>
      <c r="E1357" s="31" t="s">
        <v>749</v>
      </c>
      <c r="F1357" s="31" t="s">
        <v>31</v>
      </c>
      <c r="G1357" s="32">
        <v>482000</v>
      </c>
      <c r="H1357" s="32">
        <v>484400</v>
      </c>
      <c r="I1357" s="159">
        <v>482000</v>
      </c>
      <c r="J1357" s="160">
        <v>484400</v>
      </c>
      <c r="K1357" s="146">
        <f t="shared" si="553"/>
        <v>0</v>
      </c>
      <c r="L1357" s="146">
        <f t="shared" si="553"/>
        <v>0</v>
      </c>
    </row>
    <row r="1358" spans="1:12" s="20" customFormat="1" ht="25.5">
      <c r="A1358" s="29" t="s">
        <v>271</v>
      </c>
      <c r="B1358" s="31" t="s">
        <v>798</v>
      </c>
      <c r="C1358" s="38" t="s">
        <v>11</v>
      </c>
      <c r="D1358" s="38" t="s">
        <v>51</v>
      </c>
      <c r="E1358" s="63" t="s">
        <v>272</v>
      </c>
      <c r="F1358" s="31" t="s">
        <v>9</v>
      </c>
      <c r="G1358" s="32">
        <f t="shared" ref="G1358:H1359" si="569">G1359</f>
        <v>100160</v>
      </c>
      <c r="H1358" s="32">
        <f t="shared" si="569"/>
        <v>100160</v>
      </c>
      <c r="I1358" s="153">
        <v>100160</v>
      </c>
      <c r="J1358" s="154">
        <v>100160</v>
      </c>
      <c r="K1358" s="146">
        <f t="shared" si="553"/>
        <v>0</v>
      </c>
      <c r="L1358" s="146">
        <f t="shared" si="553"/>
        <v>0</v>
      </c>
    </row>
    <row r="1359" spans="1:12" s="20" customFormat="1" ht="25.5">
      <c r="A1359" s="29" t="s">
        <v>28</v>
      </c>
      <c r="B1359" s="31" t="s">
        <v>798</v>
      </c>
      <c r="C1359" s="38" t="s">
        <v>11</v>
      </c>
      <c r="D1359" s="38" t="s">
        <v>51</v>
      </c>
      <c r="E1359" s="63" t="s">
        <v>272</v>
      </c>
      <c r="F1359" s="31" t="s">
        <v>29</v>
      </c>
      <c r="G1359" s="32">
        <f t="shared" si="569"/>
        <v>100160</v>
      </c>
      <c r="H1359" s="32">
        <f t="shared" si="569"/>
        <v>100160</v>
      </c>
      <c r="I1359" s="153">
        <v>100160</v>
      </c>
      <c r="J1359" s="154">
        <v>100160</v>
      </c>
      <c r="K1359" s="146">
        <f t="shared" si="553"/>
        <v>0</v>
      </c>
      <c r="L1359" s="146">
        <f t="shared" si="553"/>
        <v>0</v>
      </c>
    </row>
    <row r="1360" spans="1:12" s="20" customFormat="1">
      <c r="A1360" s="33" t="s">
        <v>30</v>
      </c>
      <c r="B1360" s="31" t="s">
        <v>798</v>
      </c>
      <c r="C1360" s="38" t="s">
        <v>11</v>
      </c>
      <c r="D1360" s="38" t="s">
        <v>51</v>
      </c>
      <c r="E1360" s="63" t="s">
        <v>272</v>
      </c>
      <c r="F1360" s="31" t="s">
        <v>31</v>
      </c>
      <c r="G1360" s="32">
        <v>100160</v>
      </c>
      <c r="H1360" s="32">
        <v>100160</v>
      </c>
      <c r="I1360" s="153">
        <v>100160</v>
      </c>
      <c r="J1360" s="154">
        <v>100160</v>
      </c>
      <c r="K1360" s="146">
        <f t="shared" si="553"/>
        <v>0</v>
      </c>
      <c r="L1360" s="146">
        <f t="shared" si="553"/>
        <v>0</v>
      </c>
    </row>
    <row r="1361" spans="1:12" s="20" customFormat="1">
      <c r="A1361" s="68" t="s">
        <v>201</v>
      </c>
      <c r="B1361" s="22" t="s">
        <v>798</v>
      </c>
      <c r="C1361" s="23" t="s">
        <v>79</v>
      </c>
      <c r="D1361" s="23" t="s">
        <v>7</v>
      </c>
      <c r="E1361" s="23" t="s">
        <v>8</v>
      </c>
      <c r="F1361" s="23" t="s">
        <v>9</v>
      </c>
      <c r="G1361" s="24">
        <f t="shared" ref="G1361:H1364" si="570">G1362</f>
        <v>128068590</v>
      </c>
      <c r="H1361" s="24">
        <f t="shared" si="570"/>
        <v>128068590</v>
      </c>
      <c r="I1361" s="149">
        <v>128068590</v>
      </c>
      <c r="J1361" s="150">
        <v>128068590</v>
      </c>
      <c r="K1361" s="146">
        <f t="shared" si="553"/>
        <v>0</v>
      </c>
      <c r="L1361" s="146">
        <f t="shared" si="553"/>
        <v>0</v>
      </c>
    </row>
    <row r="1362" spans="1:12" s="20" customFormat="1">
      <c r="A1362" s="69" t="s">
        <v>750</v>
      </c>
      <c r="B1362" s="26" t="s">
        <v>798</v>
      </c>
      <c r="C1362" s="27" t="s">
        <v>79</v>
      </c>
      <c r="D1362" s="27" t="s">
        <v>458</v>
      </c>
      <c r="E1362" s="27" t="s">
        <v>8</v>
      </c>
      <c r="F1362" s="27" t="s">
        <v>9</v>
      </c>
      <c r="G1362" s="28">
        <f t="shared" si="570"/>
        <v>128068590</v>
      </c>
      <c r="H1362" s="28">
        <f t="shared" si="570"/>
        <v>128068590</v>
      </c>
      <c r="I1362" s="151">
        <v>128068590</v>
      </c>
      <c r="J1362" s="152">
        <v>128068590</v>
      </c>
      <c r="K1362" s="146">
        <f t="shared" si="553"/>
        <v>0</v>
      </c>
      <c r="L1362" s="146">
        <f t="shared" si="553"/>
        <v>0</v>
      </c>
    </row>
    <row r="1363" spans="1:12" s="20" customFormat="1" ht="38.25">
      <c r="A1363" s="33" t="s">
        <v>518</v>
      </c>
      <c r="B1363" s="38" t="s">
        <v>798</v>
      </c>
      <c r="C1363" s="37" t="s">
        <v>79</v>
      </c>
      <c r="D1363" s="37" t="s">
        <v>458</v>
      </c>
      <c r="E1363" s="37" t="s">
        <v>519</v>
      </c>
      <c r="F1363" s="38" t="s">
        <v>9</v>
      </c>
      <c r="G1363" s="39">
        <f t="shared" si="570"/>
        <v>128068590</v>
      </c>
      <c r="H1363" s="39">
        <f t="shared" si="570"/>
        <v>128068590</v>
      </c>
      <c r="I1363" s="159">
        <v>128068590</v>
      </c>
      <c r="J1363" s="159">
        <v>128068590</v>
      </c>
      <c r="K1363" s="146">
        <f t="shared" si="553"/>
        <v>0</v>
      </c>
      <c r="L1363" s="146">
        <f t="shared" si="553"/>
        <v>0</v>
      </c>
    </row>
    <row r="1364" spans="1:12" s="20" customFormat="1" ht="38.25">
      <c r="A1364" s="36" t="s">
        <v>751</v>
      </c>
      <c r="B1364" s="38" t="s">
        <v>798</v>
      </c>
      <c r="C1364" s="37" t="s">
        <v>79</v>
      </c>
      <c r="D1364" s="37" t="s">
        <v>458</v>
      </c>
      <c r="E1364" s="37" t="s">
        <v>752</v>
      </c>
      <c r="F1364" s="37" t="s">
        <v>9</v>
      </c>
      <c r="G1364" s="39">
        <f t="shared" si="570"/>
        <v>128068590</v>
      </c>
      <c r="H1364" s="39">
        <f t="shared" si="570"/>
        <v>128068590</v>
      </c>
      <c r="I1364" s="159">
        <v>128068590</v>
      </c>
      <c r="J1364" s="160">
        <v>128068590</v>
      </c>
      <c r="K1364" s="146">
        <f t="shared" si="553"/>
        <v>0</v>
      </c>
      <c r="L1364" s="146">
        <f t="shared" si="553"/>
        <v>0</v>
      </c>
    </row>
    <row r="1365" spans="1:12" s="20" customFormat="1" ht="38.25">
      <c r="A1365" s="36" t="s">
        <v>753</v>
      </c>
      <c r="B1365" s="38" t="s">
        <v>798</v>
      </c>
      <c r="C1365" s="38" t="s">
        <v>79</v>
      </c>
      <c r="D1365" s="38" t="s">
        <v>458</v>
      </c>
      <c r="E1365" s="38" t="s">
        <v>754</v>
      </c>
      <c r="F1365" s="38" t="s">
        <v>9</v>
      </c>
      <c r="G1365" s="39">
        <f>G1369+G1366</f>
        <v>128068590</v>
      </c>
      <c r="H1365" s="39">
        <f>H1369+H1366</f>
        <v>128068590</v>
      </c>
      <c r="I1365" s="159">
        <v>128068590</v>
      </c>
      <c r="J1365" s="160">
        <v>128068590</v>
      </c>
      <c r="K1365" s="146">
        <f t="shared" si="553"/>
        <v>0</v>
      </c>
      <c r="L1365" s="146">
        <f t="shared" si="553"/>
        <v>0</v>
      </c>
    </row>
    <row r="1366" spans="1:12" s="20" customFormat="1" ht="25.5">
      <c r="A1366" s="48" t="s">
        <v>755</v>
      </c>
      <c r="B1366" s="38" t="s">
        <v>798</v>
      </c>
      <c r="C1366" s="38" t="s">
        <v>79</v>
      </c>
      <c r="D1366" s="38" t="s">
        <v>458</v>
      </c>
      <c r="E1366" s="38" t="s">
        <v>756</v>
      </c>
      <c r="F1366" s="38" t="s">
        <v>9</v>
      </c>
      <c r="G1366" s="39">
        <f t="shared" ref="G1366:H1367" si="571">G1367</f>
        <v>10095510</v>
      </c>
      <c r="H1366" s="39">
        <f t="shared" si="571"/>
        <v>10095510</v>
      </c>
      <c r="I1366" s="159">
        <v>10095510</v>
      </c>
      <c r="J1366" s="160">
        <v>10095510</v>
      </c>
      <c r="K1366" s="146">
        <f t="shared" si="553"/>
        <v>0</v>
      </c>
      <c r="L1366" s="146">
        <f t="shared" si="553"/>
        <v>0</v>
      </c>
    </row>
    <row r="1367" spans="1:12" s="64" customFormat="1" ht="25.5">
      <c r="A1367" s="29" t="s">
        <v>28</v>
      </c>
      <c r="B1367" s="38" t="s">
        <v>798</v>
      </c>
      <c r="C1367" s="38" t="s">
        <v>79</v>
      </c>
      <c r="D1367" s="38" t="s">
        <v>458</v>
      </c>
      <c r="E1367" s="38" t="s">
        <v>756</v>
      </c>
      <c r="F1367" s="38" t="s">
        <v>29</v>
      </c>
      <c r="G1367" s="39">
        <f t="shared" si="571"/>
        <v>10095510</v>
      </c>
      <c r="H1367" s="39">
        <f t="shared" si="571"/>
        <v>10095510</v>
      </c>
      <c r="I1367" s="159">
        <v>10095510</v>
      </c>
      <c r="J1367" s="160">
        <v>10095510</v>
      </c>
      <c r="K1367" s="146">
        <f t="shared" si="553"/>
        <v>0</v>
      </c>
      <c r="L1367" s="146">
        <f t="shared" si="553"/>
        <v>0</v>
      </c>
    </row>
    <row r="1368" spans="1:12" s="64" customFormat="1">
      <c r="A1368" s="33" t="s">
        <v>30</v>
      </c>
      <c r="B1368" s="38" t="s">
        <v>798</v>
      </c>
      <c r="C1368" s="38" t="s">
        <v>79</v>
      </c>
      <c r="D1368" s="38" t="s">
        <v>458</v>
      </c>
      <c r="E1368" s="38" t="s">
        <v>756</v>
      </c>
      <c r="F1368" s="38" t="s">
        <v>31</v>
      </c>
      <c r="G1368" s="32">
        <v>10095510</v>
      </c>
      <c r="H1368" s="32">
        <v>10095510</v>
      </c>
      <c r="I1368" s="159">
        <v>10095510</v>
      </c>
      <c r="J1368" s="160">
        <v>10095510</v>
      </c>
      <c r="K1368" s="146">
        <f t="shared" si="553"/>
        <v>0</v>
      </c>
      <c r="L1368" s="146">
        <f t="shared" si="553"/>
        <v>0</v>
      </c>
    </row>
    <row r="1369" spans="1:12" s="20" customFormat="1" ht="25.5">
      <c r="A1369" s="29" t="s">
        <v>757</v>
      </c>
      <c r="B1369" s="38" t="s">
        <v>798</v>
      </c>
      <c r="C1369" s="38" t="s">
        <v>79</v>
      </c>
      <c r="D1369" s="38" t="s">
        <v>458</v>
      </c>
      <c r="E1369" s="31" t="s">
        <v>758</v>
      </c>
      <c r="F1369" s="38" t="s">
        <v>9</v>
      </c>
      <c r="G1369" s="39">
        <f t="shared" ref="G1369:H1370" si="572">G1370</f>
        <v>117973080</v>
      </c>
      <c r="H1369" s="39">
        <f t="shared" si="572"/>
        <v>117973080</v>
      </c>
      <c r="I1369" s="159">
        <v>117973080</v>
      </c>
      <c r="J1369" s="160">
        <v>117973080</v>
      </c>
      <c r="K1369" s="146">
        <f t="shared" si="553"/>
        <v>0</v>
      </c>
      <c r="L1369" s="146">
        <f t="shared" si="553"/>
        <v>0</v>
      </c>
    </row>
    <row r="1370" spans="1:12" s="20" customFormat="1" ht="25.5">
      <c r="A1370" s="29" t="s">
        <v>28</v>
      </c>
      <c r="B1370" s="38" t="s">
        <v>798</v>
      </c>
      <c r="C1370" s="38" t="s">
        <v>79</v>
      </c>
      <c r="D1370" s="38" t="s">
        <v>458</v>
      </c>
      <c r="E1370" s="31" t="s">
        <v>758</v>
      </c>
      <c r="F1370" s="38" t="s">
        <v>29</v>
      </c>
      <c r="G1370" s="39">
        <f t="shared" si="572"/>
        <v>117973080</v>
      </c>
      <c r="H1370" s="39">
        <f t="shared" si="572"/>
        <v>117973080</v>
      </c>
      <c r="I1370" s="159">
        <v>117973080</v>
      </c>
      <c r="J1370" s="160">
        <v>117973080</v>
      </c>
      <c r="K1370" s="146">
        <f t="shared" si="553"/>
        <v>0</v>
      </c>
      <c r="L1370" s="146">
        <f t="shared" si="553"/>
        <v>0</v>
      </c>
    </row>
    <row r="1371" spans="1:12" s="20" customFormat="1">
      <c r="A1371" s="33" t="s">
        <v>30</v>
      </c>
      <c r="B1371" s="38" t="s">
        <v>798</v>
      </c>
      <c r="C1371" s="38" t="s">
        <v>79</v>
      </c>
      <c r="D1371" s="38" t="s">
        <v>458</v>
      </c>
      <c r="E1371" s="31" t="s">
        <v>758</v>
      </c>
      <c r="F1371" s="38" t="s">
        <v>31</v>
      </c>
      <c r="G1371" s="32">
        <v>117973080</v>
      </c>
      <c r="H1371" s="32">
        <v>117973080</v>
      </c>
      <c r="I1371" s="159">
        <v>117973080</v>
      </c>
      <c r="J1371" s="160">
        <v>117973080</v>
      </c>
      <c r="K1371" s="146">
        <f t="shared" si="553"/>
        <v>0</v>
      </c>
      <c r="L1371" s="146">
        <f t="shared" si="553"/>
        <v>0</v>
      </c>
    </row>
    <row r="1372" spans="1:12" s="64" customFormat="1">
      <c r="A1372" s="68" t="s">
        <v>765</v>
      </c>
      <c r="B1372" s="22" t="s">
        <v>798</v>
      </c>
      <c r="C1372" s="23" t="s">
        <v>91</v>
      </c>
      <c r="D1372" s="23" t="s">
        <v>7</v>
      </c>
      <c r="E1372" s="23" t="s">
        <v>8</v>
      </c>
      <c r="F1372" s="23" t="s">
        <v>9</v>
      </c>
      <c r="G1372" s="24">
        <f t="shared" ref="G1372:H1372" si="573">G1373+G1381</f>
        <v>26257150</v>
      </c>
      <c r="H1372" s="24">
        <f t="shared" si="573"/>
        <v>26106090</v>
      </c>
      <c r="I1372" s="149">
        <v>26257150</v>
      </c>
      <c r="J1372" s="150">
        <v>26106090</v>
      </c>
      <c r="K1372" s="146">
        <f t="shared" si="553"/>
        <v>0</v>
      </c>
      <c r="L1372" s="146">
        <f t="shared" si="553"/>
        <v>0</v>
      </c>
    </row>
    <row r="1373" spans="1:12" s="20" customFormat="1">
      <c r="A1373" s="69" t="s">
        <v>766</v>
      </c>
      <c r="B1373" s="26" t="s">
        <v>798</v>
      </c>
      <c r="C1373" s="27" t="s">
        <v>91</v>
      </c>
      <c r="D1373" s="27" t="s">
        <v>11</v>
      </c>
      <c r="E1373" s="27" t="s">
        <v>8</v>
      </c>
      <c r="F1373" s="27" t="s">
        <v>9</v>
      </c>
      <c r="G1373" s="28">
        <f t="shared" ref="G1373:H1377" si="574">G1374</f>
        <v>3862930</v>
      </c>
      <c r="H1373" s="28">
        <f t="shared" si="574"/>
        <v>3704930</v>
      </c>
      <c r="I1373" s="174">
        <v>3862930</v>
      </c>
      <c r="J1373" s="175">
        <v>3704930</v>
      </c>
      <c r="K1373" s="146">
        <f t="shared" si="553"/>
        <v>0</v>
      </c>
      <c r="L1373" s="146">
        <f t="shared" si="553"/>
        <v>0</v>
      </c>
    </row>
    <row r="1374" spans="1:12" s="20" customFormat="1" ht="38.25">
      <c r="A1374" s="33" t="s">
        <v>518</v>
      </c>
      <c r="B1374" s="38" t="s">
        <v>798</v>
      </c>
      <c r="C1374" s="38" t="s">
        <v>91</v>
      </c>
      <c r="D1374" s="38" t="s">
        <v>11</v>
      </c>
      <c r="E1374" s="38" t="s">
        <v>519</v>
      </c>
      <c r="F1374" s="38" t="s">
        <v>9</v>
      </c>
      <c r="G1374" s="71">
        <f t="shared" si="574"/>
        <v>3862930</v>
      </c>
      <c r="H1374" s="71">
        <f t="shared" si="574"/>
        <v>3704930</v>
      </c>
      <c r="I1374" s="176">
        <v>3862930</v>
      </c>
      <c r="J1374" s="177">
        <v>3704930</v>
      </c>
      <c r="K1374" s="146">
        <f t="shared" si="553"/>
        <v>0</v>
      </c>
      <c r="L1374" s="146">
        <f t="shared" si="553"/>
        <v>0</v>
      </c>
    </row>
    <row r="1375" spans="1:12" s="64" customFormat="1" ht="25.5">
      <c r="A1375" s="66" t="s">
        <v>767</v>
      </c>
      <c r="B1375" s="38" t="s">
        <v>798</v>
      </c>
      <c r="C1375" s="38" t="s">
        <v>91</v>
      </c>
      <c r="D1375" s="38" t="s">
        <v>11</v>
      </c>
      <c r="E1375" s="38" t="s">
        <v>768</v>
      </c>
      <c r="F1375" s="38" t="s">
        <v>9</v>
      </c>
      <c r="G1375" s="39">
        <f t="shared" si="574"/>
        <v>3862930</v>
      </c>
      <c r="H1375" s="39">
        <f t="shared" si="574"/>
        <v>3704930</v>
      </c>
      <c r="I1375" s="178">
        <v>3862930</v>
      </c>
      <c r="J1375" s="179">
        <v>3704930</v>
      </c>
      <c r="K1375" s="146">
        <f t="shared" si="553"/>
        <v>0</v>
      </c>
      <c r="L1375" s="146">
        <f t="shared" si="553"/>
        <v>0</v>
      </c>
    </row>
    <row r="1376" spans="1:12" s="20" customFormat="1" ht="38.25">
      <c r="A1376" s="36" t="s">
        <v>795</v>
      </c>
      <c r="B1376" s="38" t="s">
        <v>798</v>
      </c>
      <c r="C1376" s="38" t="s">
        <v>91</v>
      </c>
      <c r="D1376" s="38" t="s">
        <v>11</v>
      </c>
      <c r="E1376" s="38" t="s">
        <v>770</v>
      </c>
      <c r="F1376" s="38" t="s">
        <v>9</v>
      </c>
      <c r="G1376" s="39">
        <f t="shared" si="574"/>
        <v>3862930</v>
      </c>
      <c r="H1376" s="39">
        <f t="shared" si="574"/>
        <v>3704930</v>
      </c>
      <c r="I1376" s="159">
        <v>3862930</v>
      </c>
      <c r="J1376" s="160">
        <v>3704930</v>
      </c>
      <c r="K1376" s="146">
        <f t="shared" si="553"/>
        <v>0</v>
      </c>
      <c r="L1376" s="146">
        <f t="shared" si="553"/>
        <v>0</v>
      </c>
    </row>
    <row r="1377" spans="1:12" s="20" customFormat="1" ht="25.5">
      <c r="A1377" s="72" t="s">
        <v>771</v>
      </c>
      <c r="B1377" s="38" t="s">
        <v>798</v>
      </c>
      <c r="C1377" s="38" t="s">
        <v>91</v>
      </c>
      <c r="D1377" s="38" t="s">
        <v>11</v>
      </c>
      <c r="E1377" s="38" t="s">
        <v>772</v>
      </c>
      <c r="F1377" s="38" t="s">
        <v>9</v>
      </c>
      <c r="G1377" s="39">
        <f t="shared" si="574"/>
        <v>3862930</v>
      </c>
      <c r="H1377" s="39">
        <f t="shared" si="574"/>
        <v>3704930</v>
      </c>
      <c r="I1377" s="159">
        <v>3862930</v>
      </c>
      <c r="J1377" s="160">
        <v>3704930</v>
      </c>
      <c r="K1377" s="146">
        <f t="shared" si="553"/>
        <v>0</v>
      </c>
      <c r="L1377" s="146">
        <f t="shared" si="553"/>
        <v>0</v>
      </c>
    </row>
    <row r="1378" spans="1:12" s="20" customFormat="1" ht="25.5">
      <c r="A1378" s="29" t="s">
        <v>28</v>
      </c>
      <c r="B1378" s="38" t="s">
        <v>798</v>
      </c>
      <c r="C1378" s="38" t="s">
        <v>91</v>
      </c>
      <c r="D1378" s="38" t="s">
        <v>11</v>
      </c>
      <c r="E1378" s="38" t="s">
        <v>772</v>
      </c>
      <c r="F1378" s="38" t="s">
        <v>29</v>
      </c>
      <c r="G1378" s="39">
        <f t="shared" ref="G1378:H1378" si="575">G1380+G1379</f>
        <v>3862930</v>
      </c>
      <c r="H1378" s="39">
        <f t="shared" si="575"/>
        <v>3704930</v>
      </c>
      <c r="I1378" s="159">
        <v>3862930</v>
      </c>
      <c r="J1378" s="160">
        <v>3704930</v>
      </c>
      <c r="K1378" s="146">
        <f t="shared" si="553"/>
        <v>0</v>
      </c>
      <c r="L1378" s="146">
        <f t="shared" si="553"/>
        <v>0</v>
      </c>
    </row>
    <row r="1379" spans="1:12" s="20" customFormat="1" ht="25.5">
      <c r="A1379" s="36" t="s">
        <v>773</v>
      </c>
      <c r="B1379" s="38" t="s">
        <v>798</v>
      </c>
      <c r="C1379" s="38" t="s">
        <v>91</v>
      </c>
      <c r="D1379" s="38" t="s">
        <v>11</v>
      </c>
      <c r="E1379" s="38" t="s">
        <v>772</v>
      </c>
      <c r="F1379" s="38" t="s">
        <v>774</v>
      </c>
      <c r="G1379" s="32">
        <v>1370000</v>
      </c>
      <c r="H1379" s="32">
        <v>1212000</v>
      </c>
      <c r="I1379" s="159">
        <v>1370000</v>
      </c>
      <c r="J1379" s="160">
        <v>1212000</v>
      </c>
      <c r="K1379" s="146">
        <f t="shared" si="553"/>
        <v>0</v>
      </c>
      <c r="L1379" s="146">
        <f t="shared" si="553"/>
        <v>0</v>
      </c>
    </row>
    <row r="1380" spans="1:12" s="20" customFormat="1">
      <c r="A1380" s="33" t="s">
        <v>30</v>
      </c>
      <c r="B1380" s="38" t="s">
        <v>798</v>
      </c>
      <c r="C1380" s="38" t="s">
        <v>91</v>
      </c>
      <c r="D1380" s="38" t="s">
        <v>11</v>
      </c>
      <c r="E1380" s="38" t="s">
        <v>772</v>
      </c>
      <c r="F1380" s="38" t="s">
        <v>31</v>
      </c>
      <c r="G1380" s="32">
        <v>2492930</v>
      </c>
      <c r="H1380" s="32">
        <v>2492930</v>
      </c>
      <c r="I1380" s="159">
        <v>2492930</v>
      </c>
      <c r="J1380" s="160">
        <v>2492930</v>
      </c>
      <c r="K1380" s="146">
        <f t="shared" si="553"/>
        <v>0</v>
      </c>
      <c r="L1380" s="146">
        <f t="shared" si="553"/>
        <v>0</v>
      </c>
    </row>
    <row r="1381" spans="1:12" s="20" customFormat="1">
      <c r="A1381" s="25" t="s">
        <v>775</v>
      </c>
      <c r="B1381" s="26" t="s">
        <v>798</v>
      </c>
      <c r="C1381" s="27" t="s">
        <v>91</v>
      </c>
      <c r="D1381" s="27" t="s">
        <v>13</v>
      </c>
      <c r="E1381" s="27" t="s">
        <v>8</v>
      </c>
      <c r="F1381" s="27" t="s">
        <v>9</v>
      </c>
      <c r="G1381" s="28">
        <f t="shared" ref="G1381:H1383" si="576">G1382</f>
        <v>22394220</v>
      </c>
      <c r="H1381" s="28">
        <f t="shared" si="576"/>
        <v>22401160</v>
      </c>
      <c r="I1381" s="151">
        <v>22394220</v>
      </c>
      <c r="J1381" s="152">
        <v>22401160</v>
      </c>
      <c r="K1381" s="146">
        <f t="shared" si="553"/>
        <v>0</v>
      </c>
      <c r="L1381" s="146">
        <f t="shared" si="553"/>
        <v>0</v>
      </c>
    </row>
    <row r="1382" spans="1:12" s="20" customFormat="1" ht="38.25">
      <c r="A1382" s="33" t="s">
        <v>518</v>
      </c>
      <c r="B1382" s="38" t="s">
        <v>798</v>
      </c>
      <c r="C1382" s="38" t="s">
        <v>91</v>
      </c>
      <c r="D1382" s="38" t="s">
        <v>13</v>
      </c>
      <c r="E1382" s="38" t="s">
        <v>519</v>
      </c>
      <c r="F1382" s="38" t="s">
        <v>9</v>
      </c>
      <c r="G1382" s="39">
        <f t="shared" si="576"/>
        <v>22394220</v>
      </c>
      <c r="H1382" s="39">
        <f t="shared" si="576"/>
        <v>22401160</v>
      </c>
      <c r="I1382" s="159">
        <v>22394220</v>
      </c>
      <c r="J1382" s="160">
        <v>22401160</v>
      </c>
      <c r="K1382" s="146">
        <f t="shared" ref="K1382:L1427" si="577">G1382-I1382</f>
        <v>0</v>
      </c>
      <c r="L1382" s="146">
        <f t="shared" si="577"/>
        <v>0</v>
      </c>
    </row>
    <row r="1383" spans="1:12" s="20" customFormat="1">
      <c r="A1383" s="29" t="s">
        <v>520</v>
      </c>
      <c r="B1383" s="38" t="s">
        <v>798</v>
      </c>
      <c r="C1383" s="38" t="s">
        <v>91</v>
      </c>
      <c r="D1383" s="38" t="s">
        <v>13</v>
      </c>
      <c r="E1383" s="38" t="s">
        <v>521</v>
      </c>
      <c r="F1383" s="38" t="s">
        <v>9</v>
      </c>
      <c r="G1383" s="39">
        <f t="shared" si="576"/>
        <v>22394220</v>
      </c>
      <c r="H1383" s="39">
        <f t="shared" si="576"/>
        <v>22401160</v>
      </c>
      <c r="I1383" s="159">
        <v>22394220</v>
      </c>
      <c r="J1383" s="160">
        <v>22401160</v>
      </c>
      <c r="K1383" s="146">
        <f t="shared" si="577"/>
        <v>0</v>
      </c>
      <c r="L1383" s="146">
        <f t="shared" si="577"/>
        <v>0</v>
      </c>
    </row>
    <row r="1384" spans="1:12" s="20" customFormat="1" ht="25.5">
      <c r="A1384" s="164" t="s">
        <v>522</v>
      </c>
      <c r="B1384" s="38" t="s">
        <v>798</v>
      </c>
      <c r="C1384" s="38" t="s">
        <v>91</v>
      </c>
      <c r="D1384" s="38" t="s">
        <v>13</v>
      </c>
      <c r="E1384" s="31" t="s">
        <v>523</v>
      </c>
      <c r="F1384" s="38" t="s">
        <v>9</v>
      </c>
      <c r="G1384" s="39">
        <f t="shared" ref="G1384:H1384" si="578">G1385+G1388</f>
        <v>22394220</v>
      </c>
      <c r="H1384" s="39">
        <f t="shared" si="578"/>
        <v>22401160</v>
      </c>
      <c r="I1384" s="159">
        <v>22394220</v>
      </c>
      <c r="J1384" s="160">
        <v>22401160</v>
      </c>
      <c r="K1384" s="146">
        <f t="shared" si="577"/>
        <v>0</v>
      </c>
      <c r="L1384" s="146">
        <f t="shared" si="577"/>
        <v>0</v>
      </c>
    </row>
    <row r="1385" spans="1:12" s="20" customFormat="1" ht="25.5">
      <c r="A1385" s="72" t="s">
        <v>524</v>
      </c>
      <c r="B1385" s="38" t="s">
        <v>798</v>
      </c>
      <c r="C1385" s="38" t="s">
        <v>91</v>
      </c>
      <c r="D1385" s="38" t="s">
        <v>13</v>
      </c>
      <c r="E1385" s="31" t="s">
        <v>525</v>
      </c>
      <c r="F1385" s="38" t="s">
        <v>9</v>
      </c>
      <c r="G1385" s="39">
        <f t="shared" ref="G1385:H1386" si="579">G1386</f>
        <v>21452500</v>
      </c>
      <c r="H1385" s="39">
        <f t="shared" si="579"/>
        <v>21459440</v>
      </c>
      <c r="I1385" s="159">
        <v>21452500</v>
      </c>
      <c r="J1385" s="160">
        <v>21459440</v>
      </c>
      <c r="K1385" s="146">
        <f t="shared" si="577"/>
        <v>0</v>
      </c>
      <c r="L1385" s="146">
        <f t="shared" si="577"/>
        <v>0</v>
      </c>
    </row>
    <row r="1386" spans="1:12" s="20" customFormat="1" ht="25.5">
      <c r="A1386" s="29" t="s">
        <v>28</v>
      </c>
      <c r="B1386" s="38" t="s">
        <v>798</v>
      </c>
      <c r="C1386" s="38" t="s">
        <v>91</v>
      </c>
      <c r="D1386" s="38" t="s">
        <v>13</v>
      </c>
      <c r="E1386" s="31" t="s">
        <v>525</v>
      </c>
      <c r="F1386" s="38" t="s">
        <v>29</v>
      </c>
      <c r="G1386" s="32">
        <f t="shared" si="579"/>
        <v>21452500</v>
      </c>
      <c r="H1386" s="32">
        <f t="shared" si="579"/>
        <v>21459440</v>
      </c>
      <c r="I1386" s="153">
        <v>21452500</v>
      </c>
      <c r="J1386" s="154">
        <v>21459440</v>
      </c>
      <c r="K1386" s="146">
        <f t="shared" si="577"/>
        <v>0</v>
      </c>
      <c r="L1386" s="146">
        <f t="shared" si="577"/>
        <v>0</v>
      </c>
    </row>
    <row r="1387" spans="1:12" s="20" customFormat="1">
      <c r="A1387" s="33" t="s">
        <v>30</v>
      </c>
      <c r="B1387" s="38" t="s">
        <v>798</v>
      </c>
      <c r="C1387" s="38" t="s">
        <v>91</v>
      </c>
      <c r="D1387" s="38" t="s">
        <v>13</v>
      </c>
      <c r="E1387" s="31" t="s">
        <v>525</v>
      </c>
      <c r="F1387" s="38" t="s">
        <v>31</v>
      </c>
      <c r="G1387" s="32">
        <v>21452500</v>
      </c>
      <c r="H1387" s="32">
        <v>21459440</v>
      </c>
      <c r="I1387" s="153">
        <v>21452500</v>
      </c>
      <c r="J1387" s="154">
        <v>21459440</v>
      </c>
      <c r="K1387" s="146">
        <f t="shared" si="577"/>
        <v>0</v>
      </c>
      <c r="L1387" s="146">
        <f t="shared" si="577"/>
        <v>0</v>
      </c>
    </row>
    <row r="1388" spans="1:12" s="20" customFormat="1">
      <c r="A1388" s="33" t="s">
        <v>776</v>
      </c>
      <c r="B1388" s="38" t="s">
        <v>798</v>
      </c>
      <c r="C1388" s="38" t="s">
        <v>91</v>
      </c>
      <c r="D1388" s="38" t="s">
        <v>13</v>
      </c>
      <c r="E1388" s="38" t="s">
        <v>777</v>
      </c>
      <c r="F1388" s="38" t="s">
        <v>9</v>
      </c>
      <c r="G1388" s="39">
        <f t="shared" ref="G1388:H1389" si="580">G1389</f>
        <v>941720</v>
      </c>
      <c r="H1388" s="39">
        <f t="shared" si="580"/>
        <v>941720</v>
      </c>
      <c r="I1388" s="159">
        <v>941720</v>
      </c>
      <c r="J1388" s="160">
        <v>941720</v>
      </c>
      <c r="K1388" s="146">
        <f t="shared" si="577"/>
        <v>0</v>
      </c>
      <c r="L1388" s="146">
        <f t="shared" si="577"/>
        <v>0</v>
      </c>
    </row>
    <row r="1389" spans="1:12" s="20" customFormat="1" ht="25.5">
      <c r="A1389" s="29" t="s">
        <v>28</v>
      </c>
      <c r="B1389" s="38" t="s">
        <v>798</v>
      </c>
      <c r="C1389" s="38" t="s">
        <v>91</v>
      </c>
      <c r="D1389" s="38" t="s">
        <v>13</v>
      </c>
      <c r="E1389" s="38" t="s">
        <v>777</v>
      </c>
      <c r="F1389" s="38" t="s">
        <v>29</v>
      </c>
      <c r="G1389" s="32">
        <f t="shared" si="580"/>
        <v>941720</v>
      </c>
      <c r="H1389" s="32">
        <f t="shared" si="580"/>
        <v>941720</v>
      </c>
      <c r="I1389" s="153">
        <v>941720</v>
      </c>
      <c r="J1389" s="154">
        <v>941720</v>
      </c>
      <c r="K1389" s="146">
        <f t="shared" si="577"/>
        <v>0</v>
      </c>
      <c r="L1389" s="146">
        <f t="shared" si="577"/>
        <v>0</v>
      </c>
    </row>
    <row r="1390" spans="1:12" s="20" customFormat="1">
      <c r="A1390" s="33" t="s">
        <v>30</v>
      </c>
      <c r="B1390" s="38" t="s">
        <v>798</v>
      </c>
      <c r="C1390" s="38" t="s">
        <v>91</v>
      </c>
      <c r="D1390" s="38" t="s">
        <v>13</v>
      </c>
      <c r="E1390" s="38" t="s">
        <v>777</v>
      </c>
      <c r="F1390" s="38" t="s">
        <v>31</v>
      </c>
      <c r="G1390" s="32">
        <v>941720</v>
      </c>
      <c r="H1390" s="32">
        <v>941720</v>
      </c>
      <c r="I1390" s="153">
        <v>941720</v>
      </c>
      <c r="J1390" s="154">
        <v>941720</v>
      </c>
      <c r="K1390" s="146">
        <f t="shared" si="577"/>
        <v>0</v>
      </c>
      <c r="L1390" s="146">
        <f t="shared" si="577"/>
        <v>0</v>
      </c>
    </row>
    <row r="1391" spans="1:12" s="20" customFormat="1">
      <c r="A1391" s="21" t="s">
        <v>551</v>
      </c>
      <c r="B1391" s="22" t="s">
        <v>798</v>
      </c>
      <c r="C1391" s="23" t="s">
        <v>242</v>
      </c>
      <c r="D1391" s="23" t="s">
        <v>7</v>
      </c>
      <c r="E1391" s="23" t="s">
        <v>8</v>
      </c>
      <c r="F1391" s="23" t="s">
        <v>9</v>
      </c>
      <c r="G1391" s="24">
        <f t="shared" ref="G1391:H1394" si="581">G1392</f>
        <v>2462500</v>
      </c>
      <c r="H1391" s="24">
        <f t="shared" si="581"/>
        <v>2462500</v>
      </c>
      <c r="I1391" s="149">
        <v>2462500</v>
      </c>
      <c r="J1391" s="150">
        <v>2462500</v>
      </c>
      <c r="K1391" s="146">
        <f t="shared" si="577"/>
        <v>0</v>
      </c>
      <c r="L1391" s="146">
        <f t="shared" si="577"/>
        <v>0</v>
      </c>
    </row>
    <row r="1392" spans="1:12" s="20" customFormat="1">
      <c r="A1392" s="25" t="s">
        <v>243</v>
      </c>
      <c r="B1392" s="26" t="s">
        <v>798</v>
      </c>
      <c r="C1392" s="27" t="s">
        <v>242</v>
      </c>
      <c r="D1392" s="27" t="s">
        <v>11</v>
      </c>
      <c r="E1392" s="27" t="s">
        <v>8</v>
      </c>
      <c r="F1392" s="27" t="s">
        <v>9</v>
      </c>
      <c r="G1392" s="28">
        <f t="shared" si="581"/>
        <v>2462500</v>
      </c>
      <c r="H1392" s="28">
        <f t="shared" si="581"/>
        <v>2462500</v>
      </c>
      <c r="I1392" s="151">
        <v>2462500</v>
      </c>
      <c r="J1392" s="152">
        <v>2462500</v>
      </c>
      <c r="K1392" s="146">
        <f t="shared" si="577"/>
        <v>0</v>
      </c>
      <c r="L1392" s="146">
        <f t="shared" si="577"/>
        <v>0</v>
      </c>
    </row>
    <row r="1393" spans="1:12" s="20" customFormat="1">
      <c r="A1393" s="29" t="s">
        <v>244</v>
      </c>
      <c r="B1393" s="31" t="s">
        <v>798</v>
      </c>
      <c r="C1393" s="31" t="s">
        <v>242</v>
      </c>
      <c r="D1393" s="31" t="s">
        <v>11</v>
      </c>
      <c r="E1393" s="31" t="s">
        <v>245</v>
      </c>
      <c r="F1393" s="31" t="s">
        <v>9</v>
      </c>
      <c r="G1393" s="32">
        <f t="shared" si="581"/>
        <v>2462500</v>
      </c>
      <c r="H1393" s="32">
        <f t="shared" si="581"/>
        <v>2462500</v>
      </c>
      <c r="I1393" s="153">
        <v>2462500</v>
      </c>
      <c r="J1393" s="154">
        <v>2462500</v>
      </c>
      <c r="K1393" s="146">
        <f t="shared" si="577"/>
        <v>0</v>
      </c>
      <c r="L1393" s="146">
        <f t="shared" si="577"/>
        <v>0</v>
      </c>
    </row>
    <row r="1394" spans="1:12" s="20" customFormat="1" ht="51">
      <c r="A1394" s="36" t="s">
        <v>807</v>
      </c>
      <c r="B1394" s="38" t="s">
        <v>798</v>
      </c>
      <c r="C1394" s="38" t="s">
        <v>242</v>
      </c>
      <c r="D1394" s="38" t="s">
        <v>11</v>
      </c>
      <c r="E1394" s="38" t="s">
        <v>247</v>
      </c>
      <c r="F1394" s="38" t="s">
        <v>9</v>
      </c>
      <c r="G1394" s="39">
        <f t="shared" si="581"/>
        <v>2462500</v>
      </c>
      <c r="H1394" s="39">
        <f t="shared" si="581"/>
        <v>2462500</v>
      </c>
      <c r="I1394" s="159">
        <v>2462500</v>
      </c>
      <c r="J1394" s="160">
        <v>2462500</v>
      </c>
      <c r="K1394" s="146">
        <f t="shared" si="577"/>
        <v>0</v>
      </c>
      <c r="L1394" s="146">
        <f t="shared" si="577"/>
        <v>0</v>
      </c>
    </row>
    <row r="1395" spans="1:12" s="20" customFormat="1" ht="63.75">
      <c r="A1395" s="66" t="s">
        <v>248</v>
      </c>
      <c r="B1395" s="38" t="s">
        <v>798</v>
      </c>
      <c r="C1395" s="38" t="s">
        <v>242</v>
      </c>
      <c r="D1395" s="38" t="s">
        <v>11</v>
      </c>
      <c r="E1395" s="38" t="s">
        <v>249</v>
      </c>
      <c r="F1395" s="38" t="s">
        <v>9</v>
      </c>
      <c r="G1395" s="39">
        <f t="shared" ref="G1395:H1395" si="582">G1396+G1399</f>
        <v>2462500</v>
      </c>
      <c r="H1395" s="39">
        <f t="shared" si="582"/>
        <v>2462500</v>
      </c>
      <c r="I1395" s="159">
        <v>2462500</v>
      </c>
      <c r="J1395" s="160">
        <v>2462500</v>
      </c>
      <c r="K1395" s="146">
        <f t="shared" si="577"/>
        <v>0</v>
      </c>
      <c r="L1395" s="146">
        <f t="shared" si="577"/>
        <v>0</v>
      </c>
    </row>
    <row r="1396" spans="1:12" s="20" customFormat="1" ht="25.5">
      <c r="A1396" s="36" t="s">
        <v>250</v>
      </c>
      <c r="B1396" s="38" t="s">
        <v>798</v>
      </c>
      <c r="C1396" s="38" t="s">
        <v>242</v>
      </c>
      <c r="D1396" s="38" t="s">
        <v>11</v>
      </c>
      <c r="E1396" s="38" t="s">
        <v>251</v>
      </c>
      <c r="F1396" s="38" t="s">
        <v>9</v>
      </c>
      <c r="G1396" s="39">
        <f t="shared" ref="G1396:H1397" si="583">G1397</f>
        <v>911500</v>
      </c>
      <c r="H1396" s="39">
        <f t="shared" si="583"/>
        <v>911500</v>
      </c>
      <c r="I1396" s="159">
        <v>911500</v>
      </c>
      <c r="J1396" s="160">
        <v>911500</v>
      </c>
      <c r="K1396" s="146">
        <f t="shared" si="577"/>
        <v>0</v>
      </c>
      <c r="L1396" s="146">
        <f t="shared" si="577"/>
        <v>0</v>
      </c>
    </row>
    <row r="1397" spans="1:12" s="20" customFormat="1" ht="25.5">
      <c r="A1397" s="29" t="s">
        <v>28</v>
      </c>
      <c r="B1397" s="38" t="s">
        <v>798</v>
      </c>
      <c r="C1397" s="38" t="s">
        <v>242</v>
      </c>
      <c r="D1397" s="38" t="s">
        <v>11</v>
      </c>
      <c r="E1397" s="38" t="s">
        <v>251</v>
      </c>
      <c r="F1397" s="38" t="s">
        <v>29</v>
      </c>
      <c r="G1397" s="32">
        <f t="shared" si="583"/>
        <v>911500</v>
      </c>
      <c r="H1397" s="32">
        <f t="shared" si="583"/>
        <v>911500</v>
      </c>
      <c r="I1397" s="153">
        <v>911500</v>
      </c>
      <c r="J1397" s="154">
        <v>911500</v>
      </c>
      <c r="K1397" s="146">
        <f t="shared" si="577"/>
        <v>0</v>
      </c>
      <c r="L1397" s="146">
        <f t="shared" si="577"/>
        <v>0</v>
      </c>
    </row>
    <row r="1398" spans="1:12" s="20" customFormat="1">
      <c r="A1398" s="33" t="s">
        <v>30</v>
      </c>
      <c r="B1398" s="38" t="s">
        <v>798</v>
      </c>
      <c r="C1398" s="38" t="s">
        <v>242</v>
      </c>
      <c r="D1398" s="38" t="s">
        <v>11</v>
      </c>
      <c r="E1398" s="38" t="s">
        <v>251</v>
      </c>
      <c r="F1398" s="38" t="s">
        <v>31</v>
      </c>
      <c r="G1398" s="32">
        <v>911500</v>
      </c>
      <c r="H1398" s="32">
        <v>911500</v>
      </c>
      <c r="I1398" s="153">
        <v>911500</v>
      </c>
      <c r="J1398" s="154">
        <v>911500</v>
      </c>
      <c r="K1398" s="146">
        <f t="shared" si="577"/>
        <v>0</v>
      </c>
      <c r="L1398" s="146">
        <f t="shared" si="577"/>
        <v>0</v>
      </c>
    </row>
    <row r="1399" spans="1:12" s="20" customFormat="1" ht="25.5">
      <c r="A1399" s="33" t="s">
        <v>782</v>
      </c>
      <c r="B1399" s="38" t="s">
        <v>798</v>
      </c>
      <c r="C1399" s="38" t="s">
        <v>242</v>
      </c>
      <c r="D1399" s="38" t="s">
        <v>11</v>
      </c>
      <c r="E1399" s="38" t="s">
        <v>783</v>
      </c>
      <c r="F1399" s="38" t="s">
        <v>9</v>
      </c>
      <c r="G1399" s="73">
        <f t="shared" ref="G1399:H1400" si="584">G1400</f>
        <v>1551000</v>
      </c>
      <c r="H1399" s="73">
        <f t="shared" si="584"/>
        <v>1551000</v>
      </c>
      <c r="I1399" s="180">
        <v>1551000</v>
      </c>
      <c r="J1399" s="181">
        <v>1551000</v>
      </c>
      <c r="K1399" s="146">
        <f t="shared" si="577"/>
        <v>0</v>
      </c>
      <c r="L1399" s="146">
        <f t="shared" si="577"/>
        <v>0</v>
      </c>
    </row>
    <row r="1400" spans="1:12" s="20" customFormat="1" ht="25.5">
      <c r="A1400" s="29" t="s">
        <v>28</v>
      </c>
      <c r="B1400" s="38" t="s">
        <v>798</v>
      </c>
      <c r="C1400" s="38" t="s">
        <v>242</v>
      </c>
      <c r="D1400" s="38" t="s">
        <v>11</v>
      </c>
      <c r="E1400" s="38" t="s">
        <v>783</v>
      </c>
      <c r="F1400" s="38" t="s">
        <v>29</v>
      </c>
      <c r="G1400" s="32">
        <f t="shared" si="584"/>
        <v>1551000</v>
      </c>
      <c r="H1400" s="32">
        <f t="shared" si="584"/>
        <v>1551000</v>
      </c>
      <c r="I1400" s="153">
        <v>1551000</v>
      </c>
      <c r="J1400" s="154">
        <v>1551000</v>
      </c>
      <c r="K1400" s="146">
        <f t="shared" si="577"/>
        <v>0</v>
      </c>
      <c r="L1400" s="146">
        <f t="shared" si="577"/>
        <v>0</v>
      </c>
    </row>
    <row r="1401" spans="1:12" s="20" customFormat="1">
      <c r="A1401" s="33" t="s">
        <v>30</v>
      </c>
      <c r="B1401" s="38" t="s">
        <v>798</v>
      </c>
      <c r="C1401" s="38" t="s">
        <v>242</v>
      </c>
      <c r="D1401" s="38" t="s">
        <v>11</v>
      </c>
      <c r="E1401" s="38" t="s">
        <v>783</v>
      </c>
      <c r="F1401" s="38" t="s">
        <v>31</v>
      </c>
      <c r="G1401" s="32">
        <v>1551000</v>
      </c>
      <c r="H1401" s="32">
        <v>1551000</v>
      </c>
      <c r="I1401" s="153">
        <v>1551000</v>
      </c>
      <c r="J1401" s="154">
        <v>1551000</v>
      </c>
      <c r="K1401" s="146">
        <f t="shared" si="577"/>
        <v>0</v>
      </c>
      <c r="L1401" s="146">
        <f t="shared" si="577"/>
        <v>0</v>
      </c>
    </row>
    <row r="1402" spans="1:12" s="20" customFormat="1">
      <c r="A1402" s="29"/>
      <c r="B1402" s="38"/>
      <c r="C1402" s="38"/>
      <c r="D1402" s="38"/>
      <c r="E1402" s="38"/>
      <c r="F1402" s="38"/>
      <c r="G1402" s="32"/>
      <c r="H1402" s="32"/>
      <c r="I1402" s="153"/>
      <c r="J1402" s="154"/>
      <c r="K1402" s="146">
        <f t="shared" si="577"/>
        <v>0</v>
      </c>
      <c r="L1402" s="146">
        <f t="shared" si="577"/>
        <v>0</v>
      </c>
    </row>
    <row r="1403" spans="1:12" s="20" customFormat="1">
      <c r="A1403" s="16" t="s">
        <v>808</v>
      </c>
      <c r="B1403" s="17" t="s">
        <v>402</v>
      </c>
      <c r="C1403" s="18" t="s">
        <v>7</v>
      </c>
      <c r="D1403" s="18" t="s">
        <v>7</v>
      </c>
      <c r="E1403" s="18" t="s">
        <v>8</v>
      </c>
      <c r="F1403" s="18" t="s">
        <v>9</v>
      </c>
      <c r="G1403" s="74">
        <f>G1404+G1417+G1480+G1567+G1559</f>
        <v>541539510</v>
      </c>
      <c r="H1403" s="74">
        <f>H1404+H1417+H1480+H1567+H1559</f>
        <v>520070520</v>
      </c>
      <c r="I1403" s="182">
        <v>541539510</v>
      </c>
      <c r="J1403" s="183">
        <v>520070520</v>
      </c>
      <c r="K1403" s="146">
        <f t="shared" si="577"/>
        <v>0</v>
      </c>
      <c r="L1403" s="146">
        <f t="shared" si="577"/>
        <v>0</v>
      </c>
    </row>
    <row r="1404" spans="1:12" s="20" customFormat="1">
      <c r="A1404" s="21" t="s">
        <v>10</v>
      </c>
      <c r="B1404" s="22" t="s">
        <v>402</v>
      </c>
      <c r="C1404" s="23" t="s">
        <v>11</v>
      </c>
      <c r="D1404" s="23" t="s">
        <v>7</v>
      </c>
      <c r="E1404" s="23" t="s">
        <v>8</v>
      </c>
      <c r="F1404" s="23" t="s">
        <v>9</v>
      </c>
      <c r="G1404" s="24">
        <f t="shared" ref="G1404:H1415" si="585">G1405</f>
        <v>571660</v>
      </c>
      <c r="H1404" s="24">
        <f t="shared" si="585"/>
        <v>571660</v>
      </c>
      <c r="I1404" s="149">
        <v>571660</v>
      </c>
      <c r="J1404" s="150">
        <v>571660</v>
      </c>
      <c r="K1404" s="146">
        <f t="shared" si="577"/>
        <v>0</v>
      </c>
      <c r="L1404" s="146">
        <f t="shared" si="577"/>
        <v>0</v>
      </c>
    </row>
    <row r="1405" spans="1:12" s="20" customFormat="1">
      <c r="A1405" s="25" t="s">
        <v>50</v>
      </c>
      <c r="B1405" s="26" t="s">
        <v>402</v>
      </c>
      <c r="C1405" s="27" t="s">
        <v>11</v>
      </c>
      <c r="D1405" s="27" t="s">
        <v>51</v>
      </c>
      <c r="E1405" s="27" t="s">
        <v>8</v>
      </c>
      <c r="F1405" s="27" t="s">
        <v>9</v>
      </c>
      <c r="G1405" s="28">
        <f>G1412+G1406</f>
        <v>571660</v>
      </c>
      <c r="H1405" s="28">
        <f>H1412+H1406</f>
        <v>571660</v>
      </c>
      <c r="I1405" s="151">
        <v>571660</v>
      </c>
      <c r="J1405" s="152">
        <v>571660</v>
      </c>
      <c r="K1405" s="146">
        <f t="shared" si="577"/>
        <v>0</v>
      </c>
      <c r="L1405" s="146">
        <f t="shared" si="577"/>
        <v>0</v>
      </c>
    </row>
    <row r="1406" spans="1:12" s="20" customFormat="1" ht="38.25">
      <c r="A1406" s="29" t="s">
        <v>261</v>
      </c>
      <c r="B1406" s="30" t="s">
        <v>402</v>
      </c>
      <c r="C1406" s="31" t="s">
        <v>11</v>
      </c>
      <c r="D1406" s="31" t="s">
        <v>51</v>
      </c>
      <c r="E1406" s="63" t="s">
        <v>262</v>
      </c>
      <c r="F1406" s="31" t="s">
        <v>9</v>
      </c>
      <c r="G1406" s="32">
        <f t="shared" ref="G1406:H1410" si="586">G1407</f>
        <v>71660</v>
      </c>
      <c r="H1406" s="32">
        <f t="shared" si="586"/>
        <v>71660</v>
      </c>
      <c r="I1406" s="153">
        <v>71660</v>
      </c>
      <c r="J1406" s="154">
        <v>71660</v>
      </c>
      <c r="K1406" s="146">
        <f t="shared" si="577"/>
        <v>0</v>
      </c>
      <c r="L1406" s="146">
        <f t="shared" si="577"/>
        <v>0</v>
      </c>
    </row>
    <row r="1407" spans="1:12" s="20" customFormat="1" ht="51">
      <c r="A1407" s="29" t="s">
        <v>263</v>
      </c>
      <c r="B1407" s="30" t="s">
        <v>402</v>
      </c>
      <c r="C1407" s="31" t="s">
        <v>11</v>
      </c>
      <c r="D1407" s="31" t="s">
        <v>51</v>
      </c>
      <c r="E1407" s="63" t="s">
        <v>264</v>
      </c>
      <c r="F1407" s="31" t="s">
        <v>9</v>
      </c>
      <c r="G1407" s="32">
        <f t="shared" si="586"/>
        <v>71660</v>
      </c>
      <c r="H1407" s="32">
        <f t="shared" si="586"/>
        <v>71660</v>
      </c>
      <c r="I1407" s="153">
        <v>71660</v>
      </c>
      <c r="J1407" s="154">
        <v>71660</v>
      </c>
      <c r="K1407" s="146">
        <f t="shared" si="577"/>
        <v>0</v>
      </c>
      <c r="L1407" s="146">
        <f t="shared" si="577"/>
        <v>0</v>
      </c>
    </row>
    <row r="1408" spans="1:12" s="20" customFormat="1" ht="38.25">
      <c r="A1408" s="29" t="s">
        <v>265</v>
      </c>
      <c r="B1408" s="30" t="s">
        <v>402</v>
      </c>
      <c r="C1408" s="31" t="s">
        <v>11</v>
      </c>
      <c r="D1408" s="31" t="s">
        <v>51</v>
      </c>
      <c r="E1408" s="63" t="s">
        <v>266</v>
      </c>
      <c r="F1408" s="31" t="s">
        <v>9</v>
      </c>
      <c r="G1408" s="32">
        <f t="shared" si="586"/>
        <v>71660</v>
      </c>
      <c r="H1408" s="32">
        <f t="shared" si="586"/>
        <v>71660</v>
      </c>
      <c r="I1408" s="153">
        <v>71660</v>
      </c>
      <c r="J1408" s="154">
        <v>71660</v>
      </c>
      <c r="K1408" s="146">
        <f t="shared" si="577"/>
        <v>0</v>
      </c>
      <c r="L1408" s="146">
        <f t="shared" si="577"/>
        <v>0</v>
      </c>
    </row>
    <row r="1409" spans="1:12" s="20" customFormat="1" ht="25.5">
      <c r="A1409" s="29" t="s">
        <v>271</v>
      </c>
      <c r="B1409" s="30" t="s">
        <v>402</v>
      </c>
      <c r="C1409" s="31" t="s">
        <v>11</v>
      </c>
      <c r="D1409" s="31" t="s">
        <v>51</v>
      </c>
      <c r="E1409" s="63" t="s">
        <v>272</v>
      </c>
      <c r="F1409" s="31" t="s">
        <v>9</v>
      </c>
      <c r="G1409" s="32">
        <f t="shared" si="586"/>
        <v>71660</v>
      </c>
      <c r="H1409" s="32">
        <f t="shared" si="586"/>
        <v>71660</v>
      </c>
      <c r="I1409" s="153">
        <v>71660</v>
      </c>
      <c r="J1409" s="154">
        <v>71660</v>
      </c>
      <c r="K1409" s="146">
        <f t="shared" si="577"/>
        <v>0</v>
      </c>
      <c r="L1409" s="146">
        <f t="shared" si="577"/>
        <v>0</v>
      </c>
    </row>
    <row r="1410" spans="1:12" s="20" customFormat="1" ht="25.5">
      <c r="A1410" s="29" t="s">
        <v>28</v>
      </c>
      <c r="B1410" s="30" t="s">
        <v>402</v>
      </c>
      <c r="C1410" s="31" t="s">
        <v>11</v>
      </c>
      <c r="D1410" s="31" t="s">
        <v>51</v>
      </c>
      <c r="E1410" s="63" t="s">
        <v>272</v>
      </c>
      <c r="F1410" s="31" t="s">
        <v>29</v>
      </c>
      <c r="G1410" s="32">
        <f t="shared" si="586"/>
        <v>71660</v>
      </c>
      <c r="H1410" s="32">
        <f t="shared" si="586"/>
        <v>71660</v>
      </c>
      <c r="I1410" s="153">
        <v>71660</v>
      </c>
      <c r="J1410" s="154">
        <v>71660</v>
      </c>
      <c r="K1410" s="146">
        <f t="shared" si="577"/>
        <v>0</v>
      </c>
      <c r="L1410" s="146">
        <f t="shared" si="577"/>
        <v>0</v>
      </c>
    </row>
    <row r="1411" spans="1:12" s="20" customFormat="1">
      <c r="A1411" s="75" t="s">
        <v>30</v>
      </c>
      <c r="B1411" s="30" t="s">
        <v>402</v>
      </c>
      <c r="C1411" s="31" t="s">
        <v>11</v>
      </c>
      <c r="D1411" s="31" t="s">
        <v>51</v>
      </c>
      <c r="E1411" s="63" t="s">
        <v>272</v>
      </c>
      <c r="F1411" s="31" t="s">
        <v>31</v>
      </c>
      <c r="G1411" s="32">
        <v>71660</v>
      </c>
      <c r="H1411" s="32">
        <v>71660</v>
      </c>
      <c r="I1411" s="153">
        <v>71660</v>
      </c>
      <c r="J1411" s="154">
        <v>71660</v>
      </c>
      <c r="K1411" s="146">
        <f t="shared" si="577"/>
        <v>0</v>
      </c>
      <c r="L1411" s="146">
        <f t="shared" si="577"/>
        <v>0</v>
      </c>
    </row>
    <row r="1412" spans="1:12" s="20" customFormat="1" ht="25.5">
      <c r="A1412" s="29" t="s">
        <v>809</v>
      </c>
      <c r="B1412" s="31" t="s">
        <v>402</v>
      </c>
      <c r="C1412" s="31" t="s">
        <v>11</v>
      </c>
      <c r="D1412" s="31" t="s">
        <v>51</v>
      </c>
      <c r="E1412" s="31" t="s">
        <v>810</v>
      </c>
      <c r="F1412" s="31" t="s">
        <v>9</v>
      </c>
      <c r="G1412" s="32">
        <f t="shared" si="585"/>
        <v>500000</v>
      </c>
      <c r="H1412" s="32">
        <f t="shared" si="585"/>
        <v>500000</v>
      </c>
      <c r="I1412" s="153">
        <v>500000</v>
      </c>
      <c r="J1412" s="154">
        <v>500000</v>
      </c>
      <c r="K1412" s="146">
        <f t="shared" si="577"/>
        <v>0</v>
      </c>
      <c r="L1412" s="146">
        <f t="shared" si="577"/>
        <v>0</v>
      </c>
    </row>
    <row r="1413" spans="1:12" s="20" customFormat="1" ht="25.5">
      <c r="A1413" s="29" t="s">
        <v>811</v>
      </c>
      <c r="B1413" s="31" t="s">
        <v>402</v>
      </c>
      <c r="C1413" s="31" t="s">
        <v>11</v>
      </c>
      <c r="D1413" s="31" t="s">
        <v>51</v>
      </c>
      <c r="E1413" s="31" t="s">
        <v>812</v>
      </c>
      <c r="F1413" s="31" t="s">
        <v>9</v>
      </c>
      <c r="G1413" s="32">
        <f t="shared" si="585"/>
        <v>500000</v>
      </c>
      <c r="H1413" s="32">
        <f t="shared" si="585"/>
        <v>500000</v>
      </c>
      <c r="I1413" s="153">
        <v>500000</v>
      </c>
      <c r="J1413" s="154">
        <v>500000</v>
      </c>
      <c r="K1413" s="146">
        <f t="shared" si="577"/>
        <v>0</v>
      </c>
      <c r="L1413" s="146">
        <f t="shared" si="577"/>
        <v>0</v>
      </c>
    </row>
    <row r="1414" spans="1:12" s="20" customFormat="1" ht="25.5">
      <c r="A1414" s="29" t="s">
        <v>193</v>
      </c>
      <c r="B1414" s="31" t="s">
        <v>402</v>
      </c>
      <c r="C1414" s="31" t="s">
        <v>11</v>
      </c>
      <c r="D1414" s="31" t="s">
        <v>51</v>
      </c>
      <c r="E1414" s="31" t="s">
        <v>813</v>
      </c>
      <c r="F1414" s="31" t="s">
        <v>9</v>
      </c>
      <c r="G1414" s="32">
        <f t="shared" si="585"/>
        <v>500000</v>
      </c>
      <c r="H1414" s="32">
        <f t="shared" si="585"/>
        <v>500000</v>
      </c>
      <c r="I1414" s="153">
        <v>500000</v>
      </c>
      <c r="J1414" s="154">
        <v>500000</v>
      </c>
      <c r="K1414" s="146">
        <f t="shared" si="577"/>
        <v>0</v>
      </c>
      <c r="L1414" s="146">
        <f t="shared" si="577"/>
        <v>0</v>
      </c>
    </row>
    <row r="1415" spans="1:12" s="20" customFormat="1">
      <c r="A1415" s="29" t="s">
        <v>195</v>
      </c>
      <c r="B1415" s="31" t="s">
        <v>402</v>
      </c>
      <c r="C1415" s="31" t="s">
        <v>11</v>
      </c>
      <c r="D1415" s="31" t="s">
        <v>51</v>
      </c>
      <c r="E1415" s="31" t="s">
        <v>813</v>
      </c>
      <c r="F1415" s="31" t="s">
        <v>196</v>
      </c>
      <c r="G1415" s="32">
        <f t="shared" si="585"/>
        <v>500000</v>
      </c>
      <c r="H1415" s="32">
        <f t="shared" si="585"/>
        <v>500000</v>
      </c>
      <c r="I1415" s="153">
        <v>500000</v>
      </c>
      <c r="J1415" s="154">
        <v>500000</v>
      </c>
      <c r="K1415" s="146">
        <f t="shared" si="577"/>
        <v>0</v>
      </c>
      <c r="L1415" s="146">
        <f t="shared" si="577"/>
        <v>0</v>
      </c>
    </row>
    <row r="1416" spans="1:12" s="20" customFormat="1" ht="25.5">
      <c r="A1416" s="75" t="s">
        <v>197</v>
      </c>
      <c r="B1416" s="31" t="s">
        <v>402</v>
      </c>
      <c r="C1416" s="31" t="s">
        <v>11</v>
      </c>
      <c r="D1416" s="31" t="s">
        <v>51</v>
      </c>
      <c r="E1416" s="31" t="s">
        <v>813</v>
      </c>
      <c r="F1416" s="31" t="s">
        <v>198</v>
      </c>
      <c r="G1416" s="32">
        <v>500000</v>
      </c>
      <c r="H1416" s="32">
        <v>500000</v>
      </c>
      <c r="I1416" s="153">
        <v>500000</v>
      </c>
      <c r="J1416" s="154">
        <v>500000</v>
      </c>
      <c r="K1416" s="146">
        <f t="shared" si="577"/>
        <v>0</v>
      </c>
      <c r="L1416" s="146">
        <f t="shared" si="577"/>
        <v>0</v>
      </c>
    </row>
    <row r="1417" spans="1:12" s="20" customFormat="1">
      <c r="A1417" s="21" t="s">
        <v>201</v>
      </c>
      <c r="B1417" s="22" t="s">
        <v>402</v>
      </c>
      <c r="C1417" s="23" t="s">
        <v>79</v>
      </c>
      <c r="D1417" s="23" t="s">
        <v>7</v>
      </c>
      <c r="E1417" s="23" t="s">
        <v>8</v>
      </c>
      <c r="F1417" s="23" t="s">
        <v>9</v>
      </c>
      <c r="G1417" s="24">
        <f>G1418+G1426+G1441</f>
        <v>252148610</v>
      </c>
      <c r="H1417" s="24">
        <f>H1418+H1426+H1441</f>
        <v>229518710</v>
      </c>
      <c r="I1417" s="149">
        <v>252148610</v>
      </c>
      <c r="J1417" s="150">
        <v>229518710</v>
      </c>
      <c r="K1417" s="146">
        <f t="shared" si="577"/>
        <v>0</v>
      </c>
      <c r="L1417" s="146">
        <f t="shared" si="577"/>
        <v>0</v>
      </c>
    </row>
    <row r="1418" spans="1:12" s="20" customFormat="1">
      <c r="A1418" s="25" t="s">
        <v>814</v>
      </c>
      <c r="B1418" s="26" t="s">
        <v>402</v>
      </c>
      <c r="C1418" s="27" t="s">
        <v>79</v>
      </c>
      <c r="D1418" s="27" t="s">
        <v>233</v>
      </c>
      <c r="E1418" s="27" t="s">
        <v>8</v>
      </c>
      <c r="F1418" s="27" t="s">
        <v>9</v>
      </c>
      <c r="G1418" s="28">
        <f t="shared" ref="G1418:H1422" si="587">G1419</f>
        <v>17100800</v>
      </c>
      <c r="H1418" s="28">
        <f t="shared" si="587"/>
        <v>17103590</v>
      </c>
      <c r="I1418" s="151">
        <v>17100800</v>
      </c>
      <c r="J1418" s="152">
        <v>17103590</v>
      </c>
      <c r="K1418" s="146">
        <f t="shared" si="577"/>
        <v>0</v>
      </c>
      <c r="L1418" s="146">
        <f t="shared" si="577"/>
        <v>0</v>
      </c>
    </row>
    <row r="1419" spans="1:12" s="20" customFormat="1" ht="38.25">
      <c r="A1419" s="33" t="s">
        <v>518</v>
      </c>
      <c r="B1419" s="31" t="s">
        <v>402</v>
      </c>
      <c r="C1419" s="31" t="s">
        <v>79</v>
      </c>
      <c r="D1419" s="31" t="s">
        <v>233</v>
      </c>
      <c r="E1419" s="31" t="s">
        <v>519</v>
      </c>
      <c r="F1419" s="31" t="s">
        <v>9</v>
      </c>
      <c r="G1419" s="32">
        <f t="shared" si="587"/>
        <v>17100800</v>
      </c>
      <c r="H1419" s="32">
        <f t="shared" si="587"/>
        <v>17103590</v>
      </c>
      <c r="I1419" s="153">
        <v>17100800</v>
      </c>
      <c r="J1419" s="154">
        <v>17103590</v>
      </c>
      <c r="K1419" s="146">
        <f t="shared" si="577"/>
        <v>0</v>
      </c>
      <c r="L1419" s="146">
        <f t="shared" si="577"/>
        <v>0</v>
      </c>
    </row>
    <row r="1420" spans="1:12" s="20" customFormat="1">
      <c r="A1420" s="29" t="s">
        <v>520</v>
      </c>
      <c r="B1420" s="31" t="s">
        <v>402</v>
      </c>
      <c r="C1420" s="31" t="s">
        <v>79</v>
      </c>
      <c r="D1420" s="31" t="s">
        <v>233</v>
      </c>
      <c r="E1420" s="31" t="s">
        <v>521</v>
      </c>
      <c r="F1420" s="31" t="s">
        <v>9</v>
      </c>
      <c r="G1420" s="32">
        <f t="shared" si="587"/>
        <v>17100800</v>
      </c>
      <c r="H1420" s="32">
        <f t="shared" si="587"/>
        <v>17103590</v>
      </c>
      <c r="I1420" s="153">
        <v>17100800</v>
      </c>
      <c r="J1420" s="154">
        <v>17103590</v>
      </c>
      <c r="K1420" s="146">
        <f t="shared" si="577"/>
        <v>0</v>
      </c>
      <c r="L1420" s="146">
        <f t="shared" si="577"/>
        <v>0</v>
      </c>
    </row>
    <row r="1421" spans="1:12" s="20" customFormat="1" ht="38.25">
      <c r="A1421" s="29" t="s">
        <v>815</v>
      </c>
      <c r="B1421" s="31" t="s">
        <v>402</v>
      </c>
      <c r="C1421" s="31" t="s">
        <v>79</v>
      </c>
      <c r="D1421" s="31" t="s">
        <v>233</v>
      </c>
      <c r="E1421" s="31" t="s">
        <v>816</v>
      </c>
      <c r="F1421" s="31" t="s">
        <v>9</v>
      </c>
      <c r="G1421" s="32">
        <f t="shared" si="587"/>
        <v>17100800</v>
      </c>
      <c r="H1421" s="32">
        <f t="shared" si="587"/>
        <v>17103590</v>
      </c>
      <c r="I1421" s="153">
        <v>17100800</v>
      </c>
      <c r="J1421" s="154">
        <v>17103590</v>
      </c>
      <c r="K1421" s="146">
        <f t="shared" si="577"/>
        <v>0</v>
      </c>
      <c r="L1421" s="146">
        <f t="shared" si="577"/>
        <v>0</v>
      </c>
    </row>
    <row r="1422" spans="1:12" s="20" customFormat="1" ht="25.5">
      <c r="A1422" s="29" t="s">
        <v>136</v>
      </c>
      <c r="B1422" s="31" t="s">
        <v>402</v>
      </c>
      <c r="C1422" s="31" t="s">
        <v>79</v>
      </c>
      <c r="D1422" s="31" t="s">
        <v>233</v>
      </c>
      <c r="E1422" s="31" t="s">
        <v>817</v>
      </c>
      <c r="F1422" s="31" t="s">
        <v>9</v>
      </c>
      <c r="G1422" s="32">
        <f t="shared" si="587"/>
        <v>17100800</v>
      </c>
      <c r="H1422" s="32">
        <f t="shared" si="587"/>
        <v>17103590</v>
      </c>
      <c r="I1422" s="153">
        <v>17100800</v>
      </c>
      <c r="J1422" s="154">
        <v>17103590</v>
      </c>
      <c r="K1422" s="146">
        <f t="shared" si="577"/>
        <v>0</v>
      </c>
      <c r="L1422" s="146">
        <f t="shared" si="577"/>
        <v>0</v>
      </c>
    </row>
    <row r="1423" spans="1:12" s="20" customFormat="1">
      <c r="A1423" s="29" t="s">
        <v>395</v>
      </c>
      <c r="B1423" s="31" t="s">
        <v>402</v>
      </c>
      <c r="C1423" s="31" t="s">
        <v>79</v>
      </c>
      <c r="D1423" s="31" t="s">
        <v>233</v>
      </c>
      <c r="E1423" s="31" t="s">
        <v>817</v>
      </c>
      <c r="F1423" s="31" t="s">
        <v>396</v>
      </c>
      <c r="G1423" s="32">
        <f t="shared" ref="G1423:H1423" si="588">SUM(G1424:G1425)</f>
        <v>17100800</v>
      </c>
      <c r="H1423" s="32">
        <f t="shared" si="588"/>
        <v>17103590</v>
      </c>
      <c r="I1423" s="153">
        <v>17100800</v>
      </c>
      <c r="J1423" s="154">
        <v>17103590</v>
      </c>
      <c r="K1423" s="146">
        <f t="shared" si="577"/>
        <v>0</v>
      </c>
      <c r="L1423" s="146">
        <f t="shared" si="577"/>
        <v>0</v>
      </c>
    </row>
    <row r="1424" spans="1:12" s="20" customFormat="1" ht="38.25">
      <c r="A1424" s="29" t="s">
        <v>397</v>
      </c>
      <c r="B1424" s="31" t="s">
        <v>402</v>
      </c>
      <c r="C1424" s="31" t="s">
        <v>79</v>
      </c>
      <c r="D1424" s="31" t="s">
        <v>233</v>
      </c>
      <c r="E1424" s="31" t="s">
        <v>817</v>
      </c>
      <c r="F1424" s="31" t="s">
        <v>398</v>
      </c>
      <c r="G1424" s="32">
        <v>16550800</v>
      </c>
      <c r="H1424" s="32">
        <v>16553590</v>
      </c>
      <c r="I1424" s="153">
        <v>16550800</v>
      </c>
      <c r="J1424" s="154">
        <v>16553590</v>
      </c>
      <c r="K1424" s="146">
        <f t="shared" si="577"/>
        <v>0</v>
      </c>
      <c r="L1424" s="146">
        <f t="shared" si="577"/>
        <v>0</v>
      </c>
    </row>
    <row r="1425" spans="1:12" s="20" customFormat="1">
      <c r="A1425" s="29" t="s">
        <v>399</v>
      </c>
      <c r="B1425" s="31" t="s">
        <v>402</v>
      </c>
      <c r="C1425" s="31" t="s">
        <v>79</v>
      </c>
      <c r="D1425" s="31" t="s">
        <v>233</v>
      </c>
      <c r="E1425" s="31" t="s">
        <v>817</v>
      </c>
      <c r="F1425" s="31" t="s">
        <v>400</v>
      </c>
      <c r="G1425" s="32">
        <v>550000</v>
      </c>
      <c r="H1425" s="32">
        <v>550000</v>
      </c>
      <c r="I1425" s="153">
        <v>550000</v>
      </c>
      <c r="J1425" s="154">
        <v>550000</v>
      </c>
      <c r="K1425" s="146">
        <f t="shared" si="577"/>
        <v>0</v>
      </c>
      <c r="L1425" s="146">
        <f t="shared" si="577"/>
        <v>0</v>
      </c>
    </row>
    <row r="1426" spans="1:12" s="20" customFormat="1">
      <c r="A1426" s="25" t="s">
        <v>818</v>
      </c>
      <c r="B1426" s="26" t="s">
        <v>402</v>
      </c>
      <c r="C1426" s="27" t="s">
        <v>79</v>
      </c>
      <c r="D1426" s="27" t="s">
        <v>242</v>
      </c>
      <c r="E1426" s="27" t="s">
        <v>8</v>
      </c>
      <c r="F1426" s="27" t="s">
        <v>9</v>
      </c>
      <c r="G1426" s="28">
        <f>G1427+G1436</f>
        <v>21931172</v>
      </c>
      <c r="H1426" s="28">
        <f>H1427+H1436</f>
        <v>21935422</v>
      </c>
      <c r="I1426" s="151">
        <v>21931172</v>
      </c>
      <c r="J1426" s="152">
        <v>21935422</v>
      </c>
      <c r="K1426" s="146">
        <f t="shared" si="577"/>
        <v>0</v>
      </c>
      <c r="L1426" s="146">
        <f t="shared" si="577"/>
        <v>0</v>
      </c>
    </row>
    <row r="1427" spans="1:12" s="20" customFormat="1" ht="38.25">
      <c r="A1427" s="33" t="s">
        <v>518</v>
      </c>
      <c r="B1427" s="31" t="s">
        <v>402</v>
      </c>
      <c r="C1427" s="31" t="s">
        <v>79</v>
      </c>
      <c r="D1427" s="31" t="s">
        <v>242</v>
      </c>
      <c r="E1427" s="31" t="s">
        <v>519</v>
      </c>
      <c r="F1427" s="31" t="s">
        <v>9</v>
      </c>
      <c r="G1427" s="32">
        <f t="shared" ref="G1427:H1428" si="589">G1428</f>
        <v>21931160</v>
      </c>
      <c r="H1427" s="32">
        <f t="shared" si="589"/>
        <v>21935410</v>
      </c>
      <c r="I1427" s="153">
        <v>21931160</v>
      </c>
      <c r="J1427" s="154">
        <v>21935410</v>
      </c>
      <c r="K1427" s="146">
        <f t="shared" si="577"/>
        <v>0</v>
      </c>
      <c r="L1427" s="146">
        <f t="shared" si="577"/>
        <v>0</v>
      </c>
    </row>
    <row r="1428" spans="1:12" s="20" customFormat="1" ht="38.25">
      <c r="A1428" s="36" t="s">
        <v>751</v>
      </c>
      <c r="B1428" s="31" t="s">
        <v>402</v>
      </c>
      <c r="C1428" s="31" t="s">
        <v>79</v>
      </c>
      <c r="D1428" s="31" t="s">
        <v>242</v>
      </c>
      <c r="E1428" s="31" t="s">
        <v>752</v>
      </c>
      <c r="F1428" s="31" t="s">
        <v>9</v>
      </c>
      <c r="G1428" s="32">
        <f t="shared" si="589"/>
        <v>21931160</v>
      </c>
      <c r="H1428" s="32">
        <f t="shared" si="589"/>
        <v>21935410</v>
      </c>
      <c r="I1428" s="153">
        <v>21931160</v>
      </c>
      <c r="J1428" s="154">
        <v>21935410</v>
      </c>
      <c r="K1428" s="146">
        <f t="shared" ref="K1428:L1480" si="590">G1428-I1428</f>
        <v>0</v>
      </c>
      <c r="L1428" s="146">
        <f t="shared" si="590"/>
        <v>0</v>
      </c>
    </row>
    <row r="1429" spans="1:12" s="20" customFormat="1" ht="38.25">
      <c r="A1429" s="42" t="s">
        <v>819</v>
      </c>
      <c r="B1429" s="31" t="s">
        <v>402</v>
      </c>
      <c r="C1429" s="31" t="s">
        <v>79</v>
      </c>
      <c r="D1429" s="31" t="s">
        <v>242</v>
      </c>
      <c r="E1429" s="31" t="s">
        <v>820</v>
      </c>
      <c r="F1429" s="31" t="s">
        <v>9</v>
      </c>
      <c r="G1429" s="32">
        <f>G1430+G1433</f>
        <v>21931160</v>
      </c>
      <c r="H1429" s="32">
        <f>H1430+H1433</f>
        <v>21935410</v>
      </c>
      <c r="I1429" s="153">
        <v>21931160</v>
      </c>
      <c r="J1429" s="154">
        <v>21935410</v>
      </c>
      <c r="K1429" s="146">
        <f t="shared" si="590"/>
        <v>0</v>
      </c>
      <c r="L1429" s="146">
        <f t="shared" si="590"/>
        <v>0</v>
      </c>
    </row>
    <row r="1430" spans="1:12" s="20" customFormat="1" ht="25.5">
      <c r="A1430" s="42" t="s">
        <v>136</v>
      </c>
      <c r="B1430" s="31" t="s">
        <v>402</v>
      </c>
      <c r="C1430" s="31" t="s">
        <v>79</v>
      </c>
      <c r="D1430" s="31" t="s">
        <v>242</v>
      </c>
      <c r="E1430" s="31" t="s">
        <v>821</v>
      </c>
      <c r="F1430" s="31" t="s">
        <v>9</v>
      </c>
      <c r="G1430" s="32">
        <f t="shared" ref="G1430:H1431" si="591">G1431</f>
        <v>4169330</v>
      </c>
      <c r="H1430" s="32">
        <f t="shared" si="591"/>
        <v>4173580</v>
      </c>
      <c r="I1430" s="153">
        <v>4169330</v>
      </c>
      <c r="J1430" s="154">
        <v>4173580</v>
      </c>
      <c r="K1430" s="146">
        <f t="shared" si="590"/>
        <v>0</v>
      </c>
      <c r="L1430" s="146">
        <f t="shared" si="590"/>
        <v>0</v>
      </c>
    </row>
    <row r="1431" spans="1:12" s="20" customFormat="1">
      <c r="A1431" s="29" t="s">
        <v>395</v>
      </c>
      <c r="B1431" s="31" t="s">
        <v>402</v>
      </c>
      <c r="C1431" s="31" t="s">
        <v>79</v>
      </c>
      <c r="D1431" s="31" t="s">
        <v>242</v>
      </c>
      <c r="E1431" s="31" t="s">
        <v>821</v>
      </c>
      <c r="F1431" s="31" t="s">
        <v>396</v>
      </c>
      <c r="G1431" s="32">
        <f t="shared" si="591"/>
        <v>4169330</v>
      </c>
      <c r="H1431" s="32">
        <f t="shared" si="591"/>
        <v>4173580</v>
      </c>
      <c r="I1431" s="153">
        <v>4169330</v>
      </c>
      <c r="J1431" s="154">
        <v>4173580</v>
      </c>
      <c r="K1431" s="146">
        <f t="shared" si="590"/>
        <v>0</v>
      </c>
      <c r="L1431" s="146">
        <f t="shared" si="590"/>
        <v>0</v>
      </c>
    </row>
    <row r="1432" spans="1:12" s="20" customFormat="1" ht="38.25">
      <c r="A1432" s="33" t="s">
        <v>397</v>
      </c>
      <c r="B1432" s="31" t="s">
        <v>402</v>
      </c>
      <c r="C1432" s="31" t="s">
        <v>79</v>
      </c>
      <c r="D1432" s="31" t="s">
        <v>242</v>
      </c>
      <c r="E1432" s="31" t="s">
        <v>821</v>
      </c>
      <c r="F1432" s="31" t="s">
        <v>398</v>
      </c>
      <c r="G1432" s="32">
        <v>4169330</v>
      </c>
      <c r="H1432" s="32">
        <v>4173580</v>
      </c>
      <c r="I1432" s="153">
        <v>4169330</v>
      </c>
      <c r="J1432" s="154">
        <v>4173580</v>
      </c>
      <c r="K1432" s="146">
        <f t="shared" si="590"/>
        <v>0</v>
      </c>
      <c r="L1432" s="146">
        <f t="shared" si="590"/>
        <v>0</v>
      </c>
    </row>
    <row r="1433" spans="1:12" s="20" customFormat="1" ht="25.5">
      <c r="A1433" s="42" t="s">
        <v>824</v>
      </c>
      <c r="B1433" s="31" t="s">
        <v>402</v>
      </c>
      <c r="C1433" s="31" t="s">
        <v>79</v>
      </c>
      <c r="D1433" s="31" t="s">
        <v>242</v>
      </c>
      <c r="E1433" s="31" t="s">
        <v>825</v>
      </c>
      <c r="F1433" s="31" t="s">
        <v>9</v>
      </c>
      <c r="G1433" s="32">
        <f t="shared" ref="G1433:H1434" si="592">G1434</f>
        <v>17761830</v>
      </c>
      <c r="H1433" s="32">
        <f t="shared" si="592"/>
        <v>17761830</v>
      </c>
      <c r="I1433" s="153">
        <v>17761830</v>
      </c>
      <c r="J1433" s="154">
        <v>17761830</v>
      </c>
      <c r="K1433" s="146">
        <f t="shared" si="590"/>
        <v>0</v>
      </c>
      <c r="L1433" s="146">
        <f t="shared" si="590"/>
        <v>0</v>
      </c>
    </row>
    <row r="1434" spans="1:12" s="20" customFormat="1" ht="38.25">
      <c r="A1434" s="36" t="s">
        <v>209</v>
      </c>
      <c r="B1434" s="31" t="s">
        <v>402</v>
      </c>
      <c r="C1434" s="31" t="s">
        <v>79</v>
      </c>
      <c r="D1434" s="31" t="s">
        <v>242</v>
      </c>
      <c r="E1434" s="31" t="s">
        <v>825</v>
      </c>
      <c r="F1434" s="31" t="s">
        <v>210</v>
      </c>
      <c r="G1434" s="32">
        <f t="shared" si="592"/>
        <v>17761830</v>
      </c>
      <c r="H1434" s="32">
        <f t="shared" si="592"/>
        <v>17761830</v>
      </c>
      <c r="I1434" s="184">
        <v>17761830</v>
      </c>
      <c r="J1434" s="185">
        <v>17761830</v>
      </c>
      <c r="K1434" s="146">
        <f t="shared" si="590"/>
        <v>0</v>
      </c>
      <c r="L1434" s="146">
        <f t="shared" si="590"/>
        <v>0</v>
      </c>
    </row>
    <row r="1435" spans="1:12" s="20" customFormat="1" ht="51">
      <c r="A1435" s="33" t="s">
        <v>826</v>
      </c>
      <c r="B1435" s="31" t="s">
        <v>402</v>
      </c>
      <c r="C1435" s="31" t="s">
        <v>79</v>
      </c>
      <c r="D1435" s="31" t="s">
        <v>242</v>
      </c>
      <c r="E1435" s="31" t="s">
        <v>825</v>
      </c>
      <c r="F1435" s="31" t="s">
        <v>827</v>
      </c>
      <c r="G1435" s="32">
        <v>17761830</v>
      </c>
      <c r="H1435" s="32">
        <v>17761830</v>
      </c>
      <c r="I1435" s="184">
        <v>17761830</v>
      </c>
      <c r="J1435" s="185">
        <v>17761830</v>
      </c>
      <c r="K1435" s="146">
        <f t="shared" si="590"/>
        <v>0</v>
      </c>
      <c r="L1435" s="146">
        <f t="shared" si="590"/>
        <v>0</v>
      </c>
    </row>
    <row r="1436" spans="1:12" s="76" customFormat="1" ht="38.25">
      <c r="A1436" s="36" t="s">
        <v>56</v>
      </c>
      <c r="B1436" s="31" t="s">
        <v>402</v>
      </c>
      <c r="C1436" s="31" t="s">
        <v>79</v>
      </c>
      <c r="D1436" s="31" t="s">
        <v>242</v>
      </c>
      <c r="E1436" s="31" t="s">
        <v>57</v>
      </c>
      <c r="F1436" s="31" t="s">
        <v>9</v>
      </c>
      <c r="G1436" s="32">
        <f t="shared" ref="G1436:H1439" si="593">G1437</f>
        <v>12</v>
      </c>
      <c r="H1436" s="32">
        <f t="shared" si="593"/>
        <v>12</v>
      </c>
      <c r="I1436" s="153">
        <v>12</v>
      </c>
      <c r="J1436" s="154">
        <v>12</v>
      </c>
      <c r="K1436" s="146">
        <f t="shared" si="590"/>
        <v>0</v>
      </c>
      <c r="L1436" s="146">
        <f t="shared" si="590"/>
        <v>0</v>
      </c>
    </row>
    <row r="1437" spans="1:12" s="76" customFormat="1">
      <c r="A1437" s="36" t="s">
        <v>58</v>
      </c>
      <c r="B1437" s="31" t="s">
        <v>402</v>
      </c>
      <c r="C1437" s="31" t="s">
        <v>79</v>
      </c>
      <c r="D1437" s="31" t="s">
        <v>242</v>
      </c>
      <c r="E1437" s="31" t="s">
        <v>59</v>
      </c>
      <c r="F1437" s="31" t="s">
        <v>9</v>
      </c>
      <c r="G1437" s="32">
        <f t="shared" si="593"/>
        <v>12</v>
      </c>
      <c r="H1437" s="32">
        <f t="shared" si="593"/>
        <v>12</v>
      </c>
      <c r="I1437" s="153">
        <v>12</v>
      </c>
      <c r="J1437" s="154">
        <v>12</v>
      </c>
      <c r="K1437" s="146">
        <f t="shared" si="590"/>
        <v>0</v>
      </c>
      <c r="L1437" s="146">
        <f t="shared" si="590"/>
        <v>0</v>
      </c>
    </row>
    <row r="1438" spans="1:12" s="76" customFormat="1">
      <c r="A1438" s="36" t="s">
        <v>822</v>
      </c>
      <c r="B1438" s="31" t="s">
        <v>402</v>
      </c>
      <c r="C1438" s="31" t="s">
        <v>79</v>
      </c>
      <c r="D1438" s="31" t="s">
        <v>242</v>
      </c>
      <c r="E1438" s="31" t="s">
        <v>832</v>
      </c>
      <c r="F1438" s="31" t="s">
        <v>9</v>
      </c>
      <c r="G1438" s="32">
        <f t="shared" si="593"/>
        <v>12</v>
      </c>
      <c r="H1438" s="32">
        <f t="shared" si="593"/>
        <v>12</v>
      </c>
      <c r="I1438" s="153">
        <v>12</v>
      </c>
      <c r="J1438" s="154">
        <v>12</v>
      </c>
      <c r="K1438" s="146">
        <f t="shared" si="590"/>
        <v>0</v>
      </c>
      <c r="L1438" s="146">
        <f t="shared" si="590"/>
        <v>0</v>
      </c>
    </row>
    <row r="1439" spans="1:12" s="20" customFormat="1" ht="25.5">
      <c r="A1439" s="29" t="s">
        <v>28</v>
      </c>
      <c r="B1439" s="31" t="s">
        <v>402</v>
      </c>
      <c r="C1439" s="31" t="s">
        <v>79</v>
      </c>
      <c r="D1439" s="31" t="s">
        <v>242</v>
      </c>
      <c r="E1439" s="31" t="s">
        <v>832</v>
      </c>
      <c r="F1439" s="31" t="s">
        <v>29</v>
      </c>
      <c r="G1439" s="32">
        <f t="shared" si="593"/>
        <v>12</v>
      </c>
      <c r="H1439" s="32">
        <f t="shared" si="593"/>
        <v>12</v>
      </c>
      <c r="I1439" s="153">
        <v>12</v>
      </c>
      <c r="J1439" s="154">
        <v>12</v>
      </c>
      <c r="K1439" s="146">
        <f t="shared" si="590"/>
        <v>0</v>
      </c>
      <c r="L1439" s="146">
        <f t="shared" si="590"/>
        <v>0</v>
      </c>
    </row>
    <row r="1440" spans="1:12" s="20" customFormat="1">
      <c r="A1440" s="33" t="s">
        <v>30</v>
      </c>
      <c r="B1440" s="31" t="s">
        <v>402</v>
      </c>
      <c r="C1440" s="31" t="s">
        <v>79</v>
      </c>
      <c r="D1440" s="31" t="s">
        <v>242</v>
      </c>
      <c r="E1440" s="31" t="s">
        <v>832</v>
      </c>
      <c r="F1440" s="31" t="s">
        <v>31</v>
      </c>
      <c r="G1440" s="32">
        <v>12</v>
      </c>
      <c r="H1440" s="32">
        <v>12</v>
      </c>
      <c r="I1440" s="186">
        <v>12</v>
      </c>
      <c r="J1440" s="187">
        <v>12</v>
      </c>
      <c r="K1440" s="146">
        <f t="shared" si="590"/>
        <v>0</v>
      </c>
      <c r="L1440" s="146">
        <f t="shared" si="590"/>
        <v>0</v>
      </c>
    </row>
    <row r="1441" spans="1:12" s="20" customFormat="1">
      <c r="A1441" s="25" t="s">
        <v>750</v>
      </c>
      <c r="B1441" s="26" t="s">
        <v>402</v>
      </c>
      <c r="C1441" s="27" t="s">
        <v>79</v>
      </c>
      <c r="D1441" s="27" t="s">
        <v>458</v>
      </c>
      <c r="E1441" s="27" t="s">
        <v>8</v>
      </c>
      <c r="F1441" s="27" t="s">
        <v>9</v>
      </c>
      <c r="G1441" s="28">
        <f t="shared" ref="G1441:H1441" si="594">G1442+G1448</f>
        <v>213116638</v>
      </c>
      <c r="H1441" s="28">
        <f t="shared" si="594"/>
        <v>190479698</v>
      </c>
      <c r="I1441" s="188">
        <v>213116638</v>
      </c>
      <c r="J1441" s="189">
        <v>190479698</v>
      </c>
      <c r="K1441" s="146">
        <f t="shared" si="590"/>
        <v>0</v>
      </c>
      <c r="L1441" s="146">
        <f t="shared" si="590"/>
        <v>0</v>
      </c>
    </row>
    <row r="1442" spans="1:12" s="20" customFormat="1" ht="25.5">
      <c r="A1442" s="29" t="s">
        <v>297</v>
      </c>
      <c r="B1442" s="30" t="s">
        <v>402</v>
      </c>
      <c r="C1442" s="30" t="s">
        <v>79</v>
      </c>
      <c r="D1442" s="30" t="s">
        <v>458</v>
      </c>
      <c r="E1442" s="30" t="s">
        <v>298</v>
      </c>
      <c r="F1442" s="30" t="s">
        <v>9</v>
      </c>
      <c r="G1442" s="45">
        <f t="shared" ref="G1442:H1446" si="595">G1443</f>
        <v>5251460</v>
      </c>
      <c r="H1442" s="45">
        <f t="shared" si="595"/>
        <v>5251460</v>
      </c>
      <c r="I1442" s="190">
        <v>5251460</v>
      </c>
      <c r="J1442" s="191">
        <v>5251460</v>
      </c>
      <c r="K1442" s="146">
        <f t="shared" si="590"/>
        <v>0</v>
      </c>
      <c r="L1442" s="146">
        <f t="shared" si="590"/>
        <v>0</v>
      </c>
    </row>
    <row r="1443" spans="1:12" s="20" customFormat="1" ht="38.25">
      <c r="A1443" s="29" t="s">
        <v>299</v>
      </c>
      <c r="B1443" s="30" t="s">
        <v>402</v>
      </c>
      <c r="C1443" s="30" t="s">
        <v>79</v>
      </c>
      <c r="D1443" s="30" t="s">
        <v>458</v>
      </c>
      <c r="E1443" s="30" t="s">
        <v>300</v>
      </c>
      <c r="F1443" s="30" t="s">
        <v>9</v>
      </c>
      <c r="G1443" s="45">
        <f t="shared" si="595"/>
        <v>5251460</v>
      </c>
      <c r="H1443" s="45">
        <f t="shared" si="595"/>
        <v>5251460</v>
      </c>
      <c r="I1443" s="190">
        <v>5251460</v>
      </c>
      <c r="J1443" s="191">
        <v>5251460</v>
      </c>
      <c r="K1443" s="146">
        <f t="shared" si="590"/>
        <v>0</v>
      </c>
      <c r="L1443" s="146">
        <f t="shared" si="590"/>
        <v>0</v>
      </c>
    </row>
    <row r="1444" spans="1:12" s="20" customFormat="1" ht="127.5">
      <c r="A1444" s="33" t="s">
        <v>833</v>
      </c>
      <c r="B1444" s="30" t="s">
        <v>402</v>
      </c>
      <c r="C1444" s="30" t="s">
        <v>79</v>
      </c>
      <c r="D1444" s="30" t="s">
        <v>458</v>
      </c>
      <c r="E1444" s="30" t="s">
        <v>834</v>
      </c>
      <c r="F1444" s="30" t="s">
        <v>9</v>
      </c>
      <c r="G1444" s="45">
        <f t="shared" si="595"/>
        <v>5251460</v>
      </c>
      <c r="H1444" s="45">
        <f t="shared" si="595"/>
        <v>5251460</v>
      </c>
      <c r="I1444" s="190">
        <v>5251460</v>
      </c>
      <c r="J1444" s="191">
        <v>5251460</v>
      </c>
      <c r="K1444" s="146">
        <f t="shared" si="590"/>
        <v>0</v>
      </c>
      <c r="L1444" s="146">
        <f t="shared" si="590"/>
        <v>0</v>
      </c>
    </row>
    <row r="1445" spans="1:12" s="20" customFormat="1" ht="127.5">
      <c r="A1445" s="33" t="s">
        <v>835</v>
      </c>
      <c r="B1445" s="30" t="s">
        <v>402</v>
      </c>
      <c r="C1445" s="30" t="s">
        <v>79</v>
      </c>
      <c r="D1445" s="30" t="s">
        <v>458</v>
      </c>
      <c r="E1445" s="30" t="s">
        <v>836</v>
      </c>
      <c r="F1445" s="30" t="s">
        <v>9</v>
      </c>
      <c r="G1445" s="45">
        <f t="shared" si="595"/>
        <v>5251460</v>
      </c>
      <c r="H1445" s="45">
        <f t="shared" si="595"/>
        <v>5251460</v>
      </c>
      <c r="I1445" s="190">
        <v>5251460</v>
      </c>
      <c r="J1445" s="191">
        <v>5251460</v>
      </c>
      <c r="K1445" s="146">
        <f t="shared" si="590"/>
        <v>0</v>
      </c>
      <c r="L1445" s="146">
        <f t="shared" si="590"/>
        <v>0</v>
      </c>
    </row>
    <row r="1446" spans="1:12" s="20" customFormat="1" ht="25.5">
      <c r="A1446" s="29" t="s">
        <v>28</v>
      </c>
      <c r="B1446" s="30" t="s">
        <v>402</v>
      </c>
      <c r="C1446" s="30" t="s">
        <v>79</v>
      </c>
      <c r="D1446" s="30" t="s">
        <v>458</v>
      </c>
      <c r="E1446" s="30" t="s">
        <v>836</v>
      </c>
      <c r="F1446" s="30" t="s">
        <v>29</v>
      </c>
      <c r="G1446" s="45">
        <f t="shared" si="595"/>
        <v>5251460</v>
      </c>
      <c r="H1446" s="45">
        <f t="shared" si="595"/>
        <v>5251460</v>
      </c>
      <c r="I1446" s="190">
        <v>5251460</v>
      </c>
      <c r="J1446" s="191">
        <v>5251460</v>
      </c>
      <c r="K1446" s="146">
        <f t="shared" si="590"/>
        <v>0</v>
      </c>
      <c r="L1446" s="146">
        <f t="shared" si="590"/>
        <v>0</v>
      </c>
    </row>
    <row r="1447" spans="1:12" s="20" customFormat="1">
      <c r="A1447" s="33" t="s">
        <v>30</v>
      </c>
      <c r="B1447" s="30" t="s">
        <v>402</v>
      </c>
      <c r="C1447" s="30" t="s">
        <v>79</v>
      </c>
      <c r="D1447" s="30" t="s">
        <v>458</v>
      </c>
      <c r="E1447" s="30" t="s">
        <v>836</v>
      </c>
      <c r="F1447" s="30" t="s">
        <v>31</v>
      </c>
      <c r="G1447" s="32">
        <v>5251460</v>
      </c>
      <c r="H1447" s="32">
        <v>5251460</v>
      </c>
      <c r="I1447" s="190">
        <v>5251460</v>
      </c>
      <c r="J1447" s="191">
        <v>5251460</v>
      </c>
      <c r="K1447" s="146">
        <f t="shared" si="590"/>
        <v>0</v>
      </c>
      <c r="L1447" s="146">
        <f t="shared" si="590"/>
        <v>0</v>
      </c>
    </row>
    <row r="1448" spans="1:12" s="20" customFormat="1" ht="38.25">
      <c r="A1448" s="33" t="s">
        <v>518</v>
      </c>
      <c r="B1448" s="31" t="s">
        <v>402</v>
      </c>
      <c r="C1448" s="31" t="s">
        <v>79</v>
      </c>
      <c r="D1448" s="31" t="s">
        <v>458</v>
      </c>
      <c r="E1448" s="31" t="s">
        <v>519</v>
      </c>
      <c r="F1448" s="30" t="s">
        <v>9</v>
      </c>
      <c r="G1448" s="45">
        <f t="shared" ref="G1448:H1448" si="596">G1449</f>
        <v>207865178</v>
      </c>
      <c r="H1448" s="45">
        <f t="shared" si="596"/>
        <v>185228238</v>
      </c>
      <c r="I1448" s="190">
        <v>207865178</v>
      </c>
      <c r="J1448" s="191">
        <v>185228238</v>
      </c>
      <c r="K1448" s="146">
        <f t="shared" si="590"/>
        <v>0</v>
      </c>
      <c r="L1448" s="146">
        <f t="shared" si="590"/>
        <v>0</v>
      </c>
    </row>
    <row r="1449" spans="1:12" s="20" customFormat="1" ht="38.25">
      <c r="A1449" s="36" t="s">
        <v>751</v>
      </c>
      <c r="B1449" s="31" t="s">
        <v>402</v>
      </c>
      <c r="C1449" s="31" t="s">
        <v>79</v>
      </c>
      <c r="D1449" s="31" t="s">
        <v>458</v>
      </c>
      <c r="E1449" s="31" t="s">
        <v>752</v>
      </c>
      <c r="F1449" s="30" t="s">
        <v>9</v>
      </c>
      <c r="G1449" s="45">
        <f>G1450+G1472</f>
        <v>207865178</v>
      </c>
      <c r="H1449" s="45">
        <f>H1450+H1472</f>
        <v>185228238</v>
      </c>
      <c r="I1449" s="190">
        <v>207865178</v>
      </c>
      <c r="J1449" s="191">
        <v>185228238</v>
      </c>
      <c r="K1449" s="146">
        <f t="shared" si="590"/>
        <v>0</v>
      </c>
      <c r="L1449" s="146">
        <f t="shared" si="590"/>
        <v>0</v>
      </c>
    </row>
    <row r="1450" spans="1:12" s="20" customFormat="1" ht="38.25">
      <c r="A1450" s="29" t="s">
        <v>753</v>
      </c>
      <c r="B1450" s="31" t="s">
        <v>402</v>
      </c>
      <c r="C1450" s="31" t="s">
        <v>79</v>
      </c>
      <c r="D1450" s="31" t="s">
        <v>458</v>
      </c>
      <c r="E1450" s="31" t="s">
        <v>754</v>
      </c>
      <c r="F1450" s="30" t="s">
        <v>9</v>
      </c>
      <c r="G1450" s="45">
        <f>G1451+G1454+G1460+G1469+G1457+G1463+G1466</f>
        <v>141439388</v>
      </c>
      <c r="H1450" s="45">
        <f>H1451+H1454+H1460+H1469+H1457+H1463+H1466</f>
        <v>118741468</v>
      </c>
      <c r="I1450" s="190">
        <v>141439388</v>
      </c>
      <c r="J1450" s="191">
        <v>118741468</v>
      </c>
      <c r="K1450" s="146">
        <f t="shared" si="590"/>
        <v>0</v>
      </c>
      <c r="L1450" s="146">
        <f t="shared" si="590"/>
        <v>0</v>
      </c>
    </row>
    <row r="1451" spans="1:12" s="20" customFormat="1" ht="25.5">
      <c r="A1451" s="29" t="s">
        <v>837</v>
      </c>
      <c r="B1451" s="31" t="s">
        <v>402</v>
      </c>
      <c r="C1451" s="31" t="s">
        <v>79</v>
      </c>
      <c r="D1451" s="31" t="s">
        <v>458</v>
      </c>
      <c r="E1451" s="31" t="s">
        <v>838</v>
      </c>
      <c r="F1451" s="30" t="s">
        <v>9</v>
      </c>
      <c r="G1451" s="45">
        <f t="shared" ref="G1451:H1452" si="597">G1452</f>
        <v>70362129.75</v>
      </c>
      <c r="H1451" s="45">
        <f t="shared" si="597"/>
        <v>70362129.75</v>
      </c>
      <c r="I1451" s="190">
        <v>70362129.75</v>
      </c>
      <c r="J1451" s="191">
        <v>70362129.75</v>
      </c>
      <c r="K1451" s="146">
        <f t="shared" si="590"/>
        <v>0</v>
      </c>
      <c r="L1451" s="146">
        <f t="shared" si="590"/>
        <v>0</v>
      </c>
    </row>
    <row r="1452" spans="1:12" s="20" customFormat="1" ht="25.5">
      <c r="A1452" s="29" t="s">
        <v>28</v>
      </c>
      <c r="B1452" s="31" t="s">
        <v>402</v>
      </c>
      <c r="C1452" s="31" t="s">
        <v>79</v>
      </c>
      <c r="D1452" s="31" t="s">
        <v>458</v>
      </c>
      <c r="E1452" s="31" t="s">
        <v>838</v>
      </c>
      <c r="F1452" s="30" t="s">
        <v>29</v>
      </c>
      <c r="G1452" s="45">
        <f t="shared" si="597"/>
        <v>70362129.75</v>
      </c>
      <c r="H1452" s="45">
        <f t="shared" si="597"/>
        <v>70362129.75</v>
      </c>
      <c r="I1452" s="190">
        <v>70362129.75</v>
      </c>
      <c r="J1452" s="191">
        <v>70362129.75</v>
      </c>
      <c r="K1452" s="146">
        <f t="shared" si="590"/>
        <v>0</v>
      </c>
      <c r="L1452" s="146">
        <f t="shared" si="590"/>
        <v>0</v>
      </c>
    </row>
    <row r="1453" spans="1:12" s="20" customFormat="1">
      <c r="A1453" s="33" t="s">
        <v>30</v>
      </c>
      <c r="B1453" s="31" t="s">
        <v>402</v>
      </c>
      <c r="C1453" s="31" t="s">
        <v>79</v>
      </c>
      <c r="D1453" s="31" t="s">
        <v>458</v>
      </c>
      <c r="E1453" s="31" t="s">
        <v>838</v>
      </c>
      <c r="F1453" s="30" t="s">
        <v>31</v>
      </c>
      <c r="G1453" s="32">
        <v>70362129.75</v>
      </c>
      <c r="H1453" s="32">
        <v>70362129.75</v>
      </c>
      <c r="I1453" s="190">
        <v>70362129.75</v>
      </c>
      <c r="J1453" s="191">
        <v>70362129.75</v>
      </c>
      <c r="K1453" s="146">
        <f t="shared" si="590"/>
        <v>0</v>
      </c>
      <c r="L1453" s="146">
        <f t="shared" si="590"/>
        <v>0</v>
      </c>
    </row>
    <row r="1454" spans="1:12" s="20" customFormat="1">
      <c r="A1454" s="29" t="s">
        <v>839</v>
      </c>
      <c r="B1454" s="31" t="s">
        <v>402</v>
      </c>
      <c r="C1454" s="31" t="s">
        <v>79</v>
      </c>
      <c r="D1454" s="31" t="s">
        <v>458</v>
      </c>
      <c r="E1454" s="31" t="s">
        <v>840</v>
      </c>
      <c r="F1454" s="30" t="s">
        <v>9</v>
      </c>
      <c r="G1454" s="45">
        <f t="shared" ref="G1454:H1455" si="598">G1455</f>
        <v>1350000</v>
      </c>
      <c r="H1454" s="45">
        <f t="shared" si="598"/>
        <v>1350000</v>
      </c>
      <c r="I1454" s="190">
        <v>1350000</v>
      </c>
      <c r="J1454" s="191">
        <v>1350000</v>
      </c>
      <c r="K1454" s="146">
        <f t="shared" si="590"/>
        <v>0</v>
      </c>
      <c r="L1454" s="146">
        <f t="shared" si="590"/>
        <v>0</v>
      </c>
    </row>
    <row r="1455" spans="1:12" s="20" customFormat="1" ht="25.5">
      <c r="A1455" s="29" t="s">
        <v>28</v>
      </c>
      <c r="B1455" s="31" t="s">
        <v>402</v>
      </c>
      <c r="C1455" s="31" t="s">
        <v>79</v>
      </c>
      <c r="D1455" s="31" t="s">
        <v>458</v>
      </c>
      <c r="E1455" s="31" t="s">
        <v>840</v>
      </c>
      <c r="F1455" s="30" t="s">
        <v>29</v>
      </c>
      <c r="G1455" s="45">
        <f t="shared" si="598"/>
        <v>1350000</v>
      </c>
      <c r="H1455" s="45">
        <f t="shared" si="598"/>
        <v>1350000</v>
      </c>
      <c r="I1455" s="190">
        <v>1350000</v>
      </c>
      <c r="J1455" s="191">
        <v>1350000</v>
      </c>
      <c r="K1455" s="146">
        <f t="shared" si="590"/>
        <v>0</v>
      </c>
      <c r="L1455" s="146">
        <f t="shared" si="590"/>
        <v>0</v>
      </c>
    </row>
    <row r="1456" spans="1:12" s="20" customFormat="1">
      <c r="A1456" s="33" t="s">
        <v>30</v>
      </c>
      <c r="B1456" s="31" t="s">
        <v>402</v>
      </c>
      <c r="C1456" s="31" t="s">
        <v>79</v>
      </c>
      <c r="D1456" s="31" t="s">
        <v>458</v>
      </c>
      <c r="E1456" s="31" t="s">
        <v>840</v>
      </c>
      <c r="F1456" s="30" t="s">
        <v>31</v>
      </c>
      <c r="G1456" s="32">
        <v>1350000</v>
      </c>
      <c r="H1456" s="32">
        <v>1350000</v>
      </c>
      <c r="I1456" s="190">
        <v>1350000</v>
      </c>
      <c r="J1456" s="191">
        <v>1350000</v>
      </c>
      <c r="K1456" s="146">
        <f t="shared" si="590"/>
        <v>0</v>
      </c>
      <c r="L1456" s="146">
        <f t="shared" si="590"/>
        <v>0</v>
      </c>
    </row>
    <row r="1457" spans="1:12" s="20" customFormat="1" ht="25.5">
      <c r="A1457" s="29" t="s">
        <v>841</v>
      </c>
      <c r="B1457" s="31" t="s">
        <v>402</v>
      </c>
      <c r="C1457" s="31" t="s">
        <v>79</v>
      </c>
      <c r="D1457" s="31" t="s">
        <v>458</v>
      </c>
      <c r="E1457" s="31" t="s">
        <v>842</v>
      </c>
      <c r="F1457" s="30" t="s">
        <v>9</v>
      </c>
      <c r="G1457" s="45">
        <f t="shared" ref="G1457:H1458" si="599">G1458</f>
        <v>22697920</v>
      </c>
      <c r="H1457" s="45">
        <f t="shared" si="599"/>
        <v>0</v>
      </c>
      <c r="I1457" s="190">
        <v>22697920</v>
      </c>
      <c r="J1457" s="191">
        <v>0</v>
      </c>
      <c r="K1457" s="146">
        <f t="shared" si="590"/>
        <v>0</v>
      </c>
      <c r="L1457" s="146">
        <f t="shared" si="590"/>
        <v>0</v>
      </c>
    </row>
    <row r="1458" spans="1:12" s="20" customFormat="1">
      <c r="A1458" s="29" t="s">
        <v>843</v>
      </c>
      <c r="B1458" s="31" t="s">
        <v>402</v>
      </c>
      <c r="C1458" s="31" t="s">
        <v>79</v>
      </c>
      <c r="D1458" s="31" t="s">
        <v>458</v>
      </c>
      <c r="E1458" s="31" t="s">
        <v>842</v>
      </c>
      <c r="F1458" s="30" t="s">
        <v>844</v>
      </c>
      <c r="G1458" s="45">
        <f t="shared" si="599"/>
        <v>22697920</v>
      </c>
      <c r="H1458" s="45">
        <f t="shared" si="599"/>
        <v>0</v>
      </c>
      <c r="I1458" s="190">
        <v>22697920</v>
      </c>
      <c r="J1458" s="191">
        <v>0</v>
      </c>
      <c r="K1458" s="146">
        <f t="shared" si="590"/>
        <v>0</v>
      </c>
      <c r="L1458" s="146">
        <f t="shared" si="590"/>
        <v>0</v>
      </c>
    </row>
    <row r="1459" spans="1:12" s="20" customFormat="1" ht="25.5">
      <c r="A1459" s="33" t="s">
        <v>845</v>
      </c>
      <c r="B1459" s="31" t="s">
        <v>402</v>
      </c>
      <c r="C1459" s="31" t="s">
        <v>79</v>
      </c>
      <c r="D1459" s="31" t="s">
        <v>458</v>
      </c>
      <c r="E1459" s="31" t="s">
        <v>842</v>
      </c>
      <c r="F1459" s="30" t="s">
        <v>846</v>
      </c>
      <c r="G1459" s="32">
        <v>22697920</v>
      </c>
      <c r="H1459" s="32">
        <v>0</v>
      </c>
      <c r="I1459" s="190">
        <v>22697920</v>
      </c>
      <c r="J1459" s="191">
        <v>0</v>
      </c>
      <c r="K1459" s="146">
        <f t="shared" si="590"/>
        <v>0</v>
      </c>
      <c r="L1459" s="146">
        <f t="shared" si="590"/>
        <v>0</v>
      </c>
    </row>
    <row r="1460" spans="1:12" s="20" customFormat="1" ht="63.75">
      <c r="A1460" s="29" t="s">
        <v>847</v>
      </c>
      <c r="B1460" s="30" t="s">
        <v>402</v>
      </c>
      <c r="C1460" s="31" t="s">
        <v>79</v>
      </c>
      <c r="D1460" s="31" t="s">
        <v>458</v>
      </c>
      <c r="E1460" s="63" t="s">
        <v>848</v>
      </c>
      <c r="F1460" s="30" t="s">
        <v>9</v>
      </c>
      <c r="G1460" s="45">
        <f t="shared" ref="G1460:H1461" si="600">G1461</f>
        <v>11809500</v>
      </c>
      <c r="H1460" s="45">
        <f t="shared" si="600"/>
        <v>11809500</v>
      </c>
      <c r="I1460" s="190">
        <v>11809500</v>
      </c>
      <c r="J1460" s="191">
        <v>11809500</v>
      </c>
      <c r="K1460" s="146">
        <f t="shared" si="590"/>
        <v>0</v>
      </c>
      <c r="L1460" s="146">
        <f t="shared" si="590"/>
        <v>0</v>
      </c>
    </row>
    <row r="1461" spans="1:12" s="20" customFormat="1" ht="38.25">
      <c r="A1461" s="36" t="s">
        <v>209</v>
      </c>
      <c r="B1461" s="30" t="s">
        <v>402</v>
      </c>
      <c r="C1461" s="31" t="s">
        <v>79</v>
      </c>
      <c r="D1461" s="31" t="s">
        <v>458</v>
      </c>
      <c r="E1461" s="63" t="s">
        <v>848</v>
      </c>
      <c r="F1461" s="30" t="s">
        <v>210</v>
      </c>
      <c r="G1461" s="45">
        <f t="shared" si="600"/>
        <v>11809500</v>
      </c>
      <c r="H1461" s="45">
        <f t="shared" si="600"/>
        <v>11809500</v>
      </c>
      <c r="I1461" s="190">
        <v>11809500</v>
      </c>
      <c r="J1461" s="191">
        <v>11809500</v>
      </c>
      <c r="K1461" s="146">
        <f t="shared" si="590"/>
        <v>0</v>
      </c>
      <c r="L1461" s="146">
        <f t="shared" si="590"/>
        <v>0</v>
      </c>
    </row>
    <row r="1462" spans="1:12" s="20" customFormat="1" ht="51">
      <c r="A1462" s="33" t="s">
        <v>211</v>
      </c>
      <c r="B1462" s="30" t="s">
        <v>402</v>
      </c>
      <c r="C1462" s="31" t="s">
        <v>79</v>
      </c>
      <c r="D1462" s="31" t="s">
        <v>458</v>
      </c>
      <c r="E1462" s="63" t="s">
        <v>848</v>
      </c>
      <c r="F1462" s="30" t="s">
        <v>212</v>
      </c>
      <c r="G1462" s="32">
        <v>11809500</v>
      </c>
      <c r="H1462" s="32">
        <v>11809500</v>
      </c>
      <c r="I1462" s="190">
        <v>11809500</v>
      </c>
      <c r="J1462" s="191">
        <v>11809500</v>
      </c>
      <c r="K1462" s="146">
        <f t="shared" si="590"/>
        <v>0</v>
      </c>
      <c r="L1462" s="146">
        <f t="shared" si="590"/>
        <v>0</v>
      </c>
    </row>
    <row r="1463" spans="1:12" s="20" customFormat="1" ht="38.25">
      <c r="A1463" s="29" t="s">
        <v>849</v>
      </c>
      <c r="B1463" s="30" t="s">
        <v>402</v>
      </c>
      <c r="C1463" s="31" t="s">
        <v>79</v>
      </c>
      <c r="D1463" s="31" t="s">
        <v>458</v>
      </c>
      <c r="E1463" s="63" t="s">
        <v>850</v>
      </c>
      <c r="F1463" s="30" t="s">
        <v>9</v>
      </c>
      <c r="G1463" s="45">
        <f t="shared" ref="G1463:H1464" si="601">G1464</f>
        <v>18688990</v>
      </c>
      <c r="H1463" s="45">
        <f t="shared" si="601"/>
        <v>18688990</v>
      </c>
      <c r="I1463" s="190">
        <v>18688990</v>
      </c>
      <c r="J1463" s="191">
        <v>18688990</v>
      </c>
      <c r="K1463" s="146">
        <f t="shared" si="590"/>
        <v>0</v>
      </c>
      <c r="L1463" s="146">
        <f t="shared" si="590"/>
        <v>0</v>
      </c>
    </row>
    <row r="1464" spans="1:12" s="20" customFormat="1" ht="25.5">
      <c r="A1464" s="29" t="s">
        <v>28</v>
      </c>
      <c r="B1464" s="30" t="s">
        <v>402</v>
      </c>
      <c r="C1464" s="31" t="s">
        <v>79</v>
      </c>
      <c r="D1464" s="31" t="s">
        <v>458</v>
      </c>
      <c r="E1464" s="63" t="s">
        <v>850</v>
      </c>
      <c r="F1464" s="30" t="s">
        <v>29</v>
      </c>
      <c r="G1464" s="45">
        <f t="shared" si="601"/>
        <v>18688990</v>
      </c>
      <c r="H1464" s="45">
        <f t="shared" si="601"/>
        <v>18688990</v>
      </c>
      <c r="I1464" s="190">
        <v>18688990</v>
      </c>
      <c r="J1464" s="191">
        <v>18688990</v>
      </c>
      <c r="K1464" s="146">
        <f t="shared" si="590"/>
        <v>0</v>
      </c>
      <c r="L1464" s="146">
        <f t="shared" si="590"/>
        <v>0</v>
      </c>
    </row>
    <row r="1465" spans="1:12" s="20" customFormat="1">
      <c r="A1465" s="33" t="s">
        <v>30</v>
      </c>
      <c r="B1465" s="30" t="s">
        <v>402</v>
      </c>
      <c r="C1465" s="31" t="s">
        <v>79</v>
      </c>
      <c r="D1465" s="31" t="s">
        <v>458</v>
      </c>
      <c r="E1465" s="63" t="s">
        <v>850</v>
      </c>
      <c r="F1465" s="30" t="s">
        <v>31</v>
      </c>
      <c r="G1465" s="32">
        <v>18688990</v>
      </c>
      <c r="H1465" s="32">
        <v>18688990</v>
      </c>
      <c r="I1465" s="190">
        <v>18688990</v>
      </c>
      <c r="J1465" s="191">
        <v>18688990</v>
      </c>
      <c r="K1465" s="146">
        <f t="shared" si="590"/>
        <v>0</v>
      </c>
      <c r="L1465" s="146">
        <f t="shared" si="590"/>
        <v>0</v>
      </c>
    </row>
    <row r="1466" spans="1:12" s="20" customFormat="1" ht="38.25">
      <c r="A1466" s="29" t="s">
        <v>853</v>
      </c>
      <c r="B1466" s="30" t="s">
        <v>402</v>
      </c>
      <c r="C1466" s="31" t="s">
        <v>79</v>
      </c>
      <c r="D1466" s="31" t="s">
        <v>458</v>
      </c>
      <c r="E1466" s="63" t="s">
        <v>854</v>
      </c>
      <c r="F1466" s="30" t="s">
        <v>9</v>
      </c>
      <c r="G1466" s="45">
        <f t="shared" ref="G1466:H1467" si="602">G1467</f>
        <v>1689578.25</v>
      </c>
      <c r="H1466" s="45">
        <f t="shared" si="602"/>
        <v>1689578.25</v>
      </c>
      <c r="I1466" s="190">
        <v>1689578.25</v>
      </c>
      <c r="J1466" s="191">
        <v>1689578.25</v>
      </c>
      <c r="K1466" s="146">
        <f t="shared" si="590"/>
        <v>0</v>
      </c>
      <c r="L1466" s="146">
        <f t="shared" si="590"/>
        <v>0</v>
      </c>
    </row>
    <row r="1467" spans="1:12" s="20" customFormat="1" ht="25.5">
      <c r="A1467" s="29" t="s">
        <v>28</v>
      </c>
      <c r="B1467" s="30" t="s">
        <v>402</v>
      </c>
      <c r="C1467" s="31" t="s">
        <v>79</v>
      </c>
      <c r="D1467" s="31" t="s">
        <v>458</v>
      </c>
      <c r="E1467" s="63" t="s">
        <v>854</v>
      </c>
      <c r="F1467" s="30" t="s">
        <v>29</v>
      </c>
      <c r="G1467" s="45">
        <f t="shared" si="602"/>
        <v>1689578.25</v>
      </c>
      <c r="H1467" s="45">
        <f t="shared" si="602"/>
        <v>1689578.25</v>
      </c>
      <c r="I1467" s="190">
        <v>1689578.25</v>
      </c>
      <c r="J1467" s="191">
        <v>1689578.25</v>
      </c>
      <c r="K1467" s="146">
        <f t="shared" si="590"/>
        <v>0</v>
      </c>
      <c r="L1467" s="146">
        <f t="shared" si="590"/>
        <v>0</v>
      </c>
    </row>
    <row r="1468" spans="1:12" s="20" customFormat="1">
      <c r="A1468" s="33" t="s">
        <v>30</v>
      </c>
      <c r="B1468" s="30" t="s">
        <v>402</v>
      </c>
      <c r="C1468" s="31" t="s">
        <v>79</v>
      </c>
      <c r="D1468" s="31" t="s">
        <v>458</v>
      </c>
      <c r="E1468" s="63" t="s">
        <v>854</v>
      </c>
      <c r="F1468" s="30" t="s">
        <v>31</v>
      </c>
      <c r="G1468" s="32">
        <v>1689578.25</v>
      </c>
      <c r="H1468" s="32">
        <v>1689578.25</v>
      </c>
      <c r="I1468" s="190">
        <v>1689578.25</v>
      </c>
      <c r="J1468" s="191">
        <v>1689578.25</v>
      </c>
      <c r="K1468" s="146">
        <f t="shared" si="590"/>
        <v>0</v>
      </c>
      <c r="L1468" s="146">
        <f t="shared" si="590"/>
        <v>0</v>
      </c>
    </row>
    <row r="1469" spans="1:12" s="20" customFormat="1" ht="25.5">
      <c r="A1469" s="29" t="s">
        <v>855</v>
      </c>
      <c r="B1469" s="30" t="s">
        <v>402</v>
      </c>
      <c r="C1469" s="31" t="s">
        <v>79</v>
      </c>
      <c r="D1469" s="31" t="s">
        <v>458</v>
      </c>
      <c r="E1469" s="63" t="s">
        <v>856</v>
      </c>
      <c r="F1469" s="30" t="s">
        <v>9</v>
      </c>
      <c r="G1469" s="45">
        <f t="shared" ref="G1469:H1470" si="603">G1470</f>
        <v>14841270</v>
      </c>
      <c r="H1469" s="45">
        <f t="shared" si="603"/>
        <v>14841270</v>
      </c>
      <c r="I1469" s="190">
        <v>14841270</v>
      </c>
      <c r="J1469" s="191">
        <v>14841270</v>
      </c>
      <c r="K1469" s="146">
        <f t="shared" si="590"/>
        <v>0</v>
      </c>
      <c r="L1469" s="146">
        <f t="shared" si="590"/>
        <v>0</v>
      </c>
    </row>
    <row r="1470" spans="1:12" s="20" customFormat="1" ht="25.5">
      <c r="A1470" s="29" t="s">
        <v>28</v>
      </c>
      <c r="B1470" s="30" t="s">
        <v>402</v>
      </c>
      <c r="C1470" s="31" t="s">
        <v>79</v>
      </c>
      <c r="D1470" s="31" t="s">
        <v>458</v>
      </c>
      <c r="E1470" s="63" t="s">
        <v>856</v>
      </c>
      <c r="F1470" s="30" t="s">
        <v>29</v>
      </c>
      <c r="G1470" s="45">
        <f t="shared" si="603"/>
        <v>14841270</v>
      </c>
      <c r="H1470" s="45">
        <f t="shared" si="603"/>
        <v>14841270</v>
      </c>
      <c r="I1470" s="190">
        <v>14841270</v>
      </c>
      <c r="J1470" s="191">
        <v>14841270</v>
      </c>
      <c r="K1470" s="146">
        <f t="shared" si="590"/>
        <v>0</v>
      </c>
      <c r="L1470" s="146">
        <f t="shared" si="590"/>
        <v>0</v>
      </c>
    </row>
    <row r="1471" spans="1:12" s="20" customFormat="1">
      <c r="A1471" s="33" t="s">
        <v>30</v>
      </c>
      <c r="B1471" s="30" t="s">
        <v>402</v>
      </c>
      <c r="C1471" s="31" t="s">
        <v>79</v>
      </c>
      <c r="D1471" s="31" t="s">
        <v>458</v>
      </c>
      <c r="E1471" s="63" t="s">
        <v>856</v>
      </c>
      <c r="F1471" s="30" t="s">
        <v>31</v>
      </c>
      <c r="G1471" s="32">
        <v>14841270</v>
      </c>
      <c r="H1471" s="32">
        <v>14841270</v>
      </c>
      <c r="I1471" s="190">
        <v>14841270</v>
      </c>
      <c r="J1471" s="191">
        <v>14841270</v>
      </c>
      <c r="K1471" s="146">
        <f t="shared" si="590"/>
        <v>0</v>
      </c>
      <c r="L1471" s="146">
        <f t="shared" si="590"/>
        <v>0</v>
      </c>
    </row>
    <row r="1472" spans="1:12" s="20" customFormat="1" ht="25.5">
      <c r="A1472" s="29" t="s">
        <v>859</v>
      </c>
      <c r="B1472" s="31" t="s">
        <v>402</v>
      </c>
      <c r="C1472" s="31" t="s">
        <v>79</v>
      </c>
      <c r="D1472" s="31" t="s">
        <v>458</v>
      </c>
      <c r="E1472" s="31" t="s">
        <v>860</v>
      </c>
      <c r="F1472" s="30" t="s">
        <v>9</v>
      </c>
      <c r="G1472" s="45">
        <f t="shared" ref="G1472:H1472" si="604">G1477+G1473</f>
        <v>66425790</v>
      </c>
      <c r="H1472" s="45">
        <f t="shared" si="604"/>
        <v>66486770</v>
      </c>
      <c r="I1472" s="190">
        <v>66425790</v>
      </c>
      <c r="J1472" s="191">
        <v>66486770</v>
      </c>
      <c r="K1472" s="146">
        <f t="shared" si="590"/>
        <v>0</v>
      </c>
      <c r="L1472" s="146">
        <f t="shared" si="590"/>
        <v>0</v>
      </c>
    </row>
    <row r="1473" spans="1:12" s="20" customFormat="1" ht="25.5">
      <c r="A1473" s="42" t="s">
        <v>136</v>
      </c>
      <c r="B1473" s="31" t="s">
        <v>402</v>
      </c>
      <c r="C1473" s="31" t="s">
        <v>79</v>
      </c>
      <c r="D1473" s="31" t="s">
        <v>458</v>
      </c>
      <c r="E1473" s="31" t="s">
        <v>861</v>
      </c>
      <c r="F1473" s="31" t="s">
        <v>9</v>
      </c>
      <c r="G1473" s="32">
        <f t="shared" ref="G1473:H1473" si="605">G1474</f>
        <v>55859980</v>
      </c>
      <c r="H1473" s="32">
        <f t="shared" si="605"/>
        <v>55866260</v>
      </c>
      <c r="I1473" s="153">
        <v>55859980</v>
      </c>
      <c r="J1473" s="154">
        <v>55866260</v>
      </c>
      <c r="K1473" s="146">
        <f t="shared" si="590"/>
        <v>0</v>
      </c>
      <c r="L1473" s="146">
        <f t="shared" si="590"/>
        <v>0</v>
      </c>
    </row>
    <row r="1474" spans="1:12" s="20" customFormat="1">
      <c r="A1474" s="29" t="s">
        <v>395</v>
      </c>
      <c r="B1474" s="31" t="s">
        <v>402</v>
      </c>
      <c r="C1474" s="31" t="s">
        <v>79</v>
      </c>
      <c r="D1474" s="31" t="s">
        <v>458</v>
      </c>
      <c r="E1474" s="31" t="s">
        <v>861</v>
      </c>
      <c r="F1474" s="31" t="s">
        <v>396</v>
      </c>
      <c r="G1474" s="32">
        <f t="shared" ref="G1474:H1474" si="606">SUM(G1475:G1476)</f>
        <v>55859980</v>
      </c>
      <c r="H1474" s="32">
        <f t="shared" si="606"/>
        <v>55866260</v>
      </c>
      <c r="I1474" s="153">
        <v>55859980</v>
      </c>
      <c r="J1474" s="154">
        <v>55866260</v>
      </c>
      <c r="K1474" s="146">
        <f t="shared" si="590"/>
        <v>0</v>
      </c>
      <c r="L1474" s="146">
        <f t="shared" si="590"/>
        <v>0</v>
      </c>
    </row>
    <row r="1475" spans="1:12" s="20" customFormat="1" ht="38.25">
      <c r="A1475" s="33" t="s">
        <v>397</v>
      </c>
      <c r="B1475" s="31" t="s">
        <v>402</v>
      </c>
      <c r="C1475" s="31" t="s">
        <v>79</v>
      </c>
      <c r="D1475" s="31" t="s">
        <v>458</v>
      </c>
      <c r="E1475" s="31" t="s">
        <v>861</v>
      </c>
      <c r="F1475" s="31" t="s">
        <v>398</v>
      </c>
      <c r="G1475" s="32">
        <v>55059980</v>
      </c>
      <c r="H1475" s="32">
        <v>55066260</v>
      </c>
      <c r="I1475" s="153">
        <v>55059980</v>
      </c>
      <c r="J1475" s="154">
        <v>55066260</v>
      </c>
      <c r="K1475" s="146">
        <f t="shared" si="590"/>
        <v>0</v>
      </c>
      <c r="L1475" s="146">
        <f t="shared" si="590"/>
        <v>0</v>
      </c>
    </row>
    <row r="1476" spans="1:12" s="20" customFormat="1">
      <c r="A1476" s="33" t="s">
        <v>399</v>
      </c>
      <c r="B1476" s="31" t="s">
        <v>402</v>
      </c>
      <c r="C1476" s="31" t="s">
        <v>79</v>
      </c>
      <c r="D1476" s="31" t="s">
        <v>458</v>
      </c>
      <c r="E1476" s="31" t="s">
        <v>861</v>
      </c>
      <c r="F1476" s="31" t="s">
        <v>400</v>
      </c>
      <c r="G1476" s="32">
        <v>800000</v>
      </c>
      <c r="H1476" s="32">
        <v>800000</v>
      </c>
      <c r="I1476" s="153">
        <v>800000</v>
      </c>
      <c r="J1476" s="154">
        <v>800000</v>
      </c>
      <c r="K1476" s="146">
        <f t="shared" si="590"/>
        <v>0</v>
      </c>
      <c r="L1476" s="146">
        <f t="shared" si="590"/>
        <v>0</v>
      </c>
    </row>
    <row r="1477" spans="1:12" s="20" customFormat="1" ht="38.25">
      <c r="A1477" s="29" t="s">
        <v>862</v>
      </c>
      <c r="B1477" s="31" t="s">
        <v>402</v>
      </c>
      <c r="C1477" s="31" t="s">
        <v>79</v>
      </c>
      <c r="D1477" s="31" t="s">
        <v>458</v>
      </c>
      <c r="E1477" s="31" t="s">
        <v>863</v>
      </c>
      <c r="F1477" s="30" t="s">
        <v>9</v>
      </c>
      <c r="G1477" s="45">
        <f t="shared" ref="G1477:H1478" si="607">G1478</f>
        <v>10565810</v>
      </c>
      <c r="H1477" s="45">
        <f t="shared" si="607"/>
        <v>10620510</v>
      </c>
      <c r="I1477" s="190">
        <v>10565810</v>
      </c>
      <c r="J1477" s="191">
        <v>10620510</v>
      </c>
      <c r="K1477" s="146">
        <f t="shared" si="590"/>
        <v>0</v>
      </c>
      <c r="L1477" s="146">
        <f t="shared" si="590"/>
        <v>0</v>
      </c>
    </row>
    <row r="1478" spans="1:12" s="20" customFormat="1" ht="25.5">
      <c r="A1478" s="29" t="s">
        <v>28</v>
      </c>
      <c r="B1478" s="31" t="s">
        <v>402</v>
      </c>
      <c r="C1478" s="31" t="s">
        <v>79</v>
      </c>
      <c r="D1478" s="31" t="s">
        <v>458</v>
      </c>
      <c r="E1478" s="31" t="s">
        <v>863</v>
      </c>
      <c r="F1478" s="30" t="s">
        <v>29</v>
      </c>
      <c r="G1478" s="45">
        <f t="shared" si="607"/>
        <v>10565810</v>
      </c>
      <c r="H1478" s="45">
        <f t="shared" si="607"/>
        <v>10620510</v>
      </c>
      <c r="I1478" s="190">
        <v>10565810</v>
      </c>
      <c r="J1478" s="191">
        <v>10620510</v>
      </c>
      <c r="K1478" s="146">
        <f t="shared" si="590"/>
        <v>0</v>
      </c>
      <c r="L1478" s="146">
        <f t="shared" si="590"/>
        <v>0</v>
      </c>
    </row>
    <row r="1479" spans="1:12" s="20" customFormat="1">
      <c r="A1479" s="33" t="s">
        <v>30</v>
      </c>
      <c r="B1479" s="31" t="s">
        <v>402</v>
      </c>
      <c r="C1479" s="31" t="s">
        <v>79</v>
      </c>
      <c r="D1479" s="31" t="s">
        <v>458</v>
      </c>
      <c r="E1479" s="31" t="s">
        <v>863</v>
      </c>
      <c r="F1479" s="30" t="s">
        <v>31</v>
      </c>
      <c r="G1479" s="32">
        <v>10565810</v>
      </c>
      <c r="H1479" s="32">
        <v>10620510</v>
      </c>
      <c r="I1479" s="190">
        <v>10565810</v>
      </c>
      <c r="J1479" s="191">
        <v>10620510</v>
      </c>
      <c r="K1479" s="146">
        <f t="shared" si="590"/>
        <v>0</v>
      </c>
      <c r="L1479" s="146">
        <f t="shared" si="590"/>
        <v>0</v>
      </c>
    </row>
    <row r="1480" spans="1:12" s="20" customFormat="1">
      <c r="A1480" s="21" t="s">
        <v>765</v>
      </c>
      <c r="B1480" s="22" t="s">
        <v>402</v>
      </c>
      <c r="C1480" s="23" t="s">
        <v>91</v>
      </c>
      <c r="D1480" s="23" t="s">
        <v>7</v>
      </c>
      <c r="E1480" s="23" t="s">
        <v>8</v>
      </c>
      <c r="F1480" s="23" t="s">
        <v>9</v>
      </c>
      <c r="G1480" s="24">
        <f t="shared" ref="G1480:H1480" si="608">G1481+G1488+G1495+G1543</f>
        <v>272492590</v>
      </c>
      <c r="H1480" s="24">
        <f t="shared" si="608"/>
        <v>273653500</v>
      </c>
      <c r="I1480" s="149">
        <v>272492590</v>
      </c>
      <c r="J1480" s="150">
        <v>273653500</v>
      </c>
      <c r="K1480" s="146">
        <f t="shared" si="590"/>
        <v>0</v>
      </c>
      <c r="L1480" s="146">
        <f t="shared" si="590"/>
        <v>0</v>
      </c>
    </row>
    <row r="1481" spans="1:12" s="20" customFormat="1">
      <c r="A1481" s="25" t="s">
        <v>766</v>
      </c>
      <c r="B1481" s="26" t="s">
        <v>402</v>
      </c>
      <c r="C1481" s="27" t="s">
        <v>91</v>
      </c>
      <c r="D1481" s="27" t="s">
        <v>11</v>
      </c>
      <c r="E1481" s="27" t="s">
        <v>8</v>
      </c>
      <c r="F1481" s="27" t="s">
        <v>9</v>
      </c>
      <c r="G1481" s="28">
        <f t="shared" ref="G1481:H1486" si="609">G1482</f>
        <v>90000</v>
      </c>
      <c r="H1481" s="28">
        <f t="shared" si="609"/>
        <v>90000</v>
      </c>
      <c r="I1481" s="151">
        <v>90000</v>
      </c>
      <c r="J1481" s="152">
        <v>90000</v>
      </c>
      <c r="K1481" s="146">
        <f t="shared" ref="K1481:L1541" si="610">G1481-I1481</f>
        <v>0</v>
      </c>
      <c r="L1481" s="146">
        <f t="shared" si="610"/>
        <v>0</v>
      </c>
    </row>
    <row r="1482" spans="1:12" s="20" customFormat="1" ht="38.25">
      <c r="A1482" s="33" t="s">
        <v>518</v>
      </c>
      <c r="B1482" s="30" t="s">
        <v>402</v>
      </c>
      <c r="C1482" s="31" t="s">
        <v>91</v>
      </c>
      <c r="D1482" s="31" t="s">
        <v>11</v>
      </c>
      <c r="E1482" s="63" t="s">
        <v>519</v>
      </c>
      <c r="F1482" s="31" t="s">
        <v>9</v>
      </c>
      <c r="G1482" s="45">
        <f t="shared" si="609"/>
        <v>90000</v>
      </c>
      <c r="H1482" s="45">
        <f t="shared" si="609"/>
        <v>90000</v>
      </c>
      <c r="I1482" s="190">
        <v>90000</v>
      </c>
      <c r="J1482" s="191">
        <v>90000</v>
      </c>
      <c r="K1482" s="146">
        <f t="shared" si="610"/>
        <v>0</v>
      </c>
      <c r="L1482" s="146">
        <f t="shared" si="610"/>
        <v>0</v>
      </c>
    </row>
    <row r="1483" spans="1:12" s="20" customFormat="1" ht="25.5">
      <c r="A1483" s="29" t="s">
        <v>767</v>
      </c>
      <c r="B1483" s="30" t="s">
        <v>402</v>
      </c>
      <c r="C1483" s="31" t="s">
        <v>91</v>
      </c>
      <c r="D1483" s="31" t="s">
        <v>11</v>
      </c>
      <c r="E1483" s="63" t="s">
        <v>768</v>
      </c>
      <c r="F1483" s="31" t="s">
        <v>9</v>
      </c>
      <c r="G1483" s="45">
        <f t="shared" si="609"/>
        <v>90000</v>
      </c>
      <c r="H1483" s="45">
        <f t="shared" si="609"/>
        <v>90000</v>
      </c>
      <c r="I1483" s="190">
        <v>90000</v>
      </c>
      <c r="J1483" s="191">
        <v>90000</v>
      </c>
      <c r="K1483" s="146">
        <f t="shared" si="610"/>
        <v>0</v>
      </c>
      <c r="L1483" s="146">
        <f t="shared" si="610"/>
        <v>0</v>
      </c>
    </row>
    <row r="1484" spans="1:12" s="20" customFormat="1" ht="38.25">
      <c r="A1484" s="29" t="s">
        <v>795</v>
      </c>
      <c r="B1484" s="30" t="s">
        <v>402</v>
      </c>
      <c r="C1484" s="31" t="s">
        <v>91</v>
      </c>
      <c r="D1484" s="31" t="s">
        <v>11</v>
      </c>
      <c r="E1484" s="63" t="s">
        <v>770</v>
      </c>
      <c r="F1484" s="31" t="s">
        <v>9</v>
      </c>
      <c r="G1484" s="45">
        <f t="shared" si="609"/>
        <v>90000</v>
      </c>
      <c r="H1484" s="45">
        <f t="shared" si="609"/>
        <v>90000</v>
      </c>
      <c r="I1484" s="190">
        <v>90000</v>
      </c>
      <c r="J1484" s="191">
        <v>90000</v>
      </c>
      <c r="K1484" s="146">
        <f t="shared" si="610"/>
        <v>0</v>
      </c>
      <c r="L1484" s="146">
        <f t="shared" si="610"/>
        <v>0</v>
      </c>
    </row>
    <row r="1485" spans="1:12" s="20" customFormat="1">
      <c r="A1485" s="29" t="s">
        <v>864</v>
      </c>
      <c r="B1485" s="30" t="s">
        <v>402</v>
      </c>
      <c r="C1485" s="31" t="s">
        <v>91</v>
      </c>
      <c r="D1485" s="31" t="s">
        <v>11</v>
      </c>
      <c r="E1485" s="63" t="s">
        <v>865</v>
      </c>
      <c r="F1485" s="31" t="s">
        <v>9</v>
      </c>
      <c r="G1485" s="45">
        <f t="shared" si="609"/>
        <v>90000</v>
      </c>
      <c r="H1485" s="45">
        <f t="shared" si="609"/>
        <v>90000</v>
      </c>
      <c r="I1485" s="190">
        <v>90000</v>
      </c>
      <c r="J1485" s="191">
        <v>90000</v>
      </c>
      <c r="K1485" s="146">
        <f t="shared" si="610"/>
        <v>0</v>
      </c>
      <c r="L1485" s="146">
        <f t="shared" si="610"/>
        <v>0</v>
      </c>
    </row>
    <row r="1486" spans="1:12" s="20" customFormat="1" ht="25.5">
      <c r="A1486" s="29" t="s">
        <v>28</v>
      </c>
      <c r="B1486" s="31" t="s">
        <v>402</v>
      </c>
      <c r="C1486" s="31" t="s">
        <v>91</v>
      </c>
      <c r="D1486" s="31" t="s">
        <v>11</v>
      </c>
      <c r="E1486" s="63" t="s">
        <v>865</v>
      </c>
      <c r="F1486" s="31" t="s">
        <v>29</v>
      </c>
      <c r="G1486" s="45">
        <f t="shared" si="609"/>
        <v>90000</v>
      </c>
      <c r="H1486" s="45">
        <f t="shared" si="609"/>
        <v>90000</v>
      </c>
      <c r="I1486" s="190">
        <v>90000</v>
      </c>
      <c r="J1486" s="191">
        <v>90000</v>
      </c>
      <c r="K1486" s="146">
        <f t="shared" si="610"/>
        <v>0</v>
      </c>
      <c r="L1486" s="146">
        <f t="shared" si="610"/>
        <v>0</v>
      </c>
    </row>
    <row r="1487" spans="1:12" s="20" customFormat="1">
      <c r="A1487" s="33" t="s">
        <v>30</v>
      </c>
      <c r="B1487" s="31" t="s">
        <v>402</v>
      </c>
      <c r="C1487" s="31" t="s">
        <v>91</v>
      </c>
      <c r="D1487" s="31" t="s">
        <v>11</v>
      </c>
      <c r="E1487" s="63" t="s">
        <v>865</v>
      </c>
      <c r="F1487" s="31" t="s">
        <v>31</v>
      </c>
      <c r="G1487" s="32">
        <v>90000</v>
      </c>
      <c r="H1487" s="32">
        <v>90000</v>
      </c>
      <c r="I1487" s="190">
        <v>90000</v>
      </c>
      <c r="J1487" s="191">
        <v>90000</v>
      </c>
      <c r="K1487" s="146">
        <f t="shared" si="610"/>
        <v>0</v>
      </c>
      <c r="L1487" s="146">
        <f t="shared" si="610"/>
        <v>0</v>
      </c>
    </row>
    <row r="1488" spans="1:12" s="20" customFormat="1">
      <c r="A1488" s="25" t="s">
        <v>866</v>
      </c>
      <c r="B1488" s="26">
        <v>620</v>
      </c>
      <c r="C1488" s="27" t="s">
        <v>91</v>
      </c>
      <c r="D1488" s="27" t="s">
        <v>68</v>
      </c>
      <c r="E1488" s="27" t="s">
        <v>8</v>
      </c>
      <c r="F1488" s="27" t="s">
        <v>9</v>
      </c>
      <c r="G1488" s="28">
        <f t="shared" ref="G1488:H1493" si="611">G1489</f>
        <v>20000</v>
      </c>
      <c r="H1488" s="28">
        <f t="shared" si="611"/>
        <v>20000</v>
      </c>
      <c r="I1488" s="151">
        <v>20000</v>
      </c>
      <c r="J1488" s="152">
        <v>20000</v>
      </c>
      <c r="K1488" s="146">
        <f t="shared" si="610"/>
        <v>0</v>
      </c>
      <c r="L1488" s="146">
        <f t="shared" si="610"/>
        <v>0</v>
      </c>
    </row>
    <row r="1489" spans="1:12" s="20" customFormat="1" ht="38.25">
      <c r="A1489" s="33" t="s">
        <v>518</v>
      </c>
      <c r="B1489" s="40">
        <v>620</v>
      </c>
      <c r="C1489" s="31" t="s">
        <v>91</v>
      </c>
      <c r="D1489" s="31" t="s">
        <v>68</v>
      </c>
      <c r="E1489" s="63" t="s">
        <v>519</v>
      </c>
      <c r="F1489" s="31" t="s">
        <v>9</v>
      </c>
      <c r="G1489" s="45">
        <f t="shared" si="611"/>
        <v>20000</v>
      </c>
      <c r="H1489" s="45">
        <f t="shared" si="611"/>
        <v>20000</v>
      </c>
      <c r="I1489" s="190">
        <v>20000</v>
      </c>
      <c r="J1489" s="191">
        <v>20000</v>
      </c>
      <c r="K1489" s="146">
        <f t="shared" si="610"/>
        <v>0</v>
      </c>
      <c r="L1489" s="146">
        <f t="shared" si="610"/>
        <v>0</v>
      </c>
    </row>
    <row r="1490" spans="1:12" s="20" customFormat="1" ht="25.5">
      <c r="A1490" s="29" t="s">
        <v>767</v>
      </c>
      <c r="B1490" s="40">
        <v>620</v>
      </c>
      <c r="C1490" s="31" t="s">
        <v>91</v>
      </c>
      <c r="D1490" s="31" t="s">
        <v>68</v>
      </c>
      <c r="E1490" s="63" t="s">
        <v>768</v>
      </c>
      <c r="F1490" s="31" t="s">
        <v>9</v>
      </c>
      <c r="G1490" s="45">
        <f t="shared" si="611"/>
        <v>20000</v>
      </c>
      <c r="H1490" s="45">
        <f t="shared" si="611"/>
        <v>20000</v>
      </c>
      <c r="I1490" s="190">
        <v>20000</v>
      </c>
      <c r="J1490" s="191">
        <v>20000</v>
      </c>
      <c r="K1490" s="146">
        <f t="shared" si="610"/>
        <v>0</v>
      </c>
      <c r="L1490" s="146">
        <f t="shared" si="610"/>
        <v>0</v>
      </c>
    </row>
    <row r="1491" spans="1:12" s="20" customFormat="1" ht="38.25">
      <c r="A1491" s="29" t="s">
        <v>867</v>
      </c>
      <c r="B1491" s="40">
        <v>620</v>
      </c>
      <c r="C1491" s="31" t="s">
        <v>91</v>
      </c>
      <c r="D1491" s="31" t="s">
        <v>68</v>
      </c>
      <c r="E1491" s="63" t="s">
        <v>868</v>
      </c>
      <c r="F1491" s="31" t="s">
        <v>9</v>
      </c>
      <c r="G1491" s="45">
        <f t="shared" si="611"/>
        <v>20000</v>
      </c>
      <c r="H1491" s="45">
        <f t="shared" si="611"/>
        <v>20000</v>
      </c>
      <c r="I1491" s="190">
        <v>20000</v>
      </c>
      <c r="J1491" s="191">
        <v>20000</v>
      </c>
      <c r="K1491" s="146">
        <f t="shared" si="610"/>
        <v>0</v>
      </c>
      <c r="L1491" s="146">
        <f t="shared" si="610"/>
        <v>0</v>
      </c>
    </row>
    <row r="1492" spans="1:12" s="20" customFormat="1">
      <c r="A1492" s="29" t="s">
        <v>869</v>
      </c>
      <c r="B1492" s="40">
        <v>620</v>
      </c>
      <c r="C1492" s="31" t="s">
        <v>91</v>
      </c>
      <c r="D1492" s="31" t="s">
        <v>68</v>
      </c>
      <c r="E1492" s="63" t="s">
        <v>870</v>
      </c>
      <c r="F1492" s="31" t="s">
        <v>9</v>
      </c>
      <c r="G1492" s="45">
        <f t="shared" si="611"/>
        <v>20000</v>
      </c>
      <c r="H1492" s="45">
        <f t="shared" si="611"/>
        <v>20000</v>
      </c>
      <c r="I1492" s="190">
        <v>20000</v>
      </c>
      <c r="J1492" s="191">
        <v>20000</v>
      </c>
      <c r="K1492" s="146">
        <f t="shared" si="610"/>
        <v>0</v>
      </c>
      <c r="L1492" s="146">
        <f t="shared" si="610"/>
        <v>0</v>
      </c>
    </row>
    <row r="1493" spans="1:12" s="20" customFormat="1" ht="25.5">
      <c r="A1493" s="29" t="s">
        <v>28</v>
      </c>
      <c r="B1493" s="31" t="s">
        <v>402</v>
      </c>
      <c r="C1493" s="31" t="s">
        <v>91</v>
      </c>
      <c r="D1493" s="31" t="s">
        <v>68</v>
      </c>
      <c r="E1493" s="63" t="s">
        <v>870</v>
      </c>
      <c r="F1493" s="31" t="s">
        <v>29</v>
      </c>
      <c r="G1493" s="45">
        <f t="shared" si="611"/>
        <v>20000</v>
      </c>
      <c r="H1493" s="45">
        <f t="shared" si="611"/>
        <v>20000</v>
      </c>
      <c r="I1493" s="190">
        <v>20000</v>
      </c>
      <c r="J1493" s="191">
        <v>20000</v>
      </c>
      <c r="K1493" s="146">
        <f t="shared" si="610"/>
        <v>0</v>
      </c>
      <c r="L1493" s="146">
        <f t="shared" si="610"/>
        <v>0</v>
      </c>
    </row>
    <row r="1494" spans="1:12" s="20" customFormat="1">
      <c r="A1494" s="33" t="s">
        <v>30</v>
      </c>
      <c r="B1494" s="31" t="s">
        <v>402</v>
      </c>
      <c r="C1494" s="31" t="s">
        <v>91</v>
      </c>
      <c r="D1494" s="31" t="s">
        <v>68</v>
      </c>
      <c r="E1494" s="63" t="s">
        <v>870</v>
      </c>
      <c r="F1494" s="31" t="s">
        <v>31</v>
      </c>
      <c r="G1494" s="32">
        <v>20000</v>
      </c>
      <c r="H1494" s="32">
        <v>20000</v>
      </c>
      <c r="I1494" s="190">
        <v>20000</v>
      </c>
      <c r="J1494" s="191">
        <v>20000</v>
      </c>
      <c r="K1494" s="146">
        <f t="shared" si="610"/>
        <v>0</v>
      </c>
      <c r="L1494" s="146">
        <f t="shared" si="610"/>
        <v>0</v>
      </c>
    </row>
    <row r="1495" spans="1:12" s="20" customFormat="1">
      <c r="A1495" s="25" t="s">
        <v>775</v>
      </c>
      <c r="B1495" s="26" t="s">
        <v>402</v>
      </c>
      <c r="C1495" s="27" t="s">
        <v>91</v>
      </c>
      <c r="D1495" s="27" t="s">
        <v>13</v>
      </c>
      <c r="E1495" s="27" t="s">
        <v>8</v>
      </c>
      <c r="F1495" s="27" t="s">
        <v>9</v>
      </c>
      <c r="G1495" s="28">
        <f t="shared" ref="G1495:H1495" si="612">G1496+G1525+G1531</f>
        <v>222042350</v>
      </c>
      <c r="H1495" s="28">
        <f t="shared" si="612"/>
        <v>223184660</v>
      </c>
      <c r="I1495" s="151">
        <v>222042350</v>
      </c>
      <c r="J1495" s="152">
        <v>223184660</v>
      </c>
      <c r="K1495" s="146">
        <f t="shared" si="610"/>
        <v>0</v>
      </c>
      <c r="L1495" s="146">
        <f t="shared" si="610"/>
        <v>0</v>
      </c>
    </row>
    <row r="1496" spans="1:12" s="20" customFormat="1" ht="38.25">
      <c r="A1496" s="33" t="s">
        <v>518</v>
      </c>
      <c r="B1496" s="31" t="s">
        <v>402</v>
      </c>
      <c r="C1496" s="31" t="s">
        <v>91</v>
      </c>
      <c r="D1496" s="31" t="s">
        <v>13</v>
      </c>
      <c r="E1496" s="31" t="s">
        <v>519</v>
      </c>
      <c r="F1496" s="31" t="s">
        <v>9</v>
      </c>
      <c r="G1496" s="45">
        <f t="shared" ref="G1496:H1496" si="613">G1497</f>
        <v>206566620</v>
      </c>
      <c r="H1496" s="45">
        <f t="shared" si="613"/>
        <v>207708930</v>
      </c>
      <c r="I1496" s="190">
        <v>206566620</v>
      </c>
      <c r="J1496" s="191">
        <v>207708930</v>
      </c>
      <c r="K1496" s="146">
        <f t="shared" si="610"/>
        <v>0</v>
      </c>
      <c r="L1496" s="146">
        <f t="shared" si="610"/>
        <v>0</v>
      </c>
    </row>
    <row r="1497" spans="1:12" s="20" customFormat="1">
      <c r="A1497" s="29" t="s">
        <v>520</v>
      </c>
      <c r="B1497" s="31" t="s">
        <v>402</v>
      </c>
      <c r="C1497" s="31" t="s">
        <v>91</v>
      </c>
      <c r="D1497" s="31" t="s">
        <v>13</v>
      </c>
      <c r="E1497" s="31" t="s">
        <v>521</v>
      </c>
      <c r="F1497" s="31" t="s">
        <v>9</v>
      </c>
      <c r="G1497" s="45">
        <f t="shared" ref="G1497:H1497" si="614">G1498+G1502+G1506</f>
        <v>206566620</v>
      </c>
      <c r="H1497" s="45">
        <f t="shared" si="614"/>
        <v>207708930</v>
      </c>
      <c r="I1497" s="190">
        <v>206566620</v>
      </c>
      <c r="J1497" s="191">
        <v>207708930</v>
      </c>
      <c r="K1497" s="146">
        <f t="shared" si="610"/>
        <v>0</v>
      </c>
      <c r="L1497" s="146">
        <f t="shared" si="610"/>
        <v>0</v>
      </c>
    </row>
    <row r="1498" spans="1:12" s="20" customFormat="1" ht="25.5">
      <c r="A1498" s="29" t="s">
        <v>871</v>
      </c>
      <c r="B1498" s="31" t="s">
        <v>402</v>
      </c>
      <c r="C1498" s="31" t="s">
        <v>91</v>
      </c>
      <c r="D1498" s="31" t="s">
        <v>13</v>
      </c>
      <c r="E1498" s="31" t="s">
        <v>872</v>
      </c>
      <c r="F1498" s="31" t="s">
        <v>9</v>
      </c>
      <c r="G1498" s="45">
        <f t="shared" ref="G1498:H1500" si="615">G1499</f>
        <v>17287890</v>
      </c>
      <c r="H1498" s="45">
        <f t="shared" si="615"/>
        <v>17299710</v>
      </c>
      <c r="I1498" s="190">
        <v>17287890</v>
      </c>
      <c r="J1498" s="191">
        <v>17299710</v>
      </c>
      <c r="K1498" s="146">
        <f t="shared" si="610"/>
        <v>0</v>
      </c>
      <c r="L1498" s="146">
        <f t="shared" si="610"/>
        <v>0</v>
      </c>
    </row>
    <row r="1499" spans="1:12" s="20" customFormat="1" ht="38.25">
      <c r="A1499" s="29" t="s">
        <v>873</v>
      </c>
      <c r="B1499" s="31" t="s">
        <v>402</v>
      </c>
      <c r="C1499" s="31" t="s">
        <v>91</v>
      </c>
      <c r="D1499" s="31" t="s">
        <v>13</v>
      </c>
      <c r="E1499" s="31" t="s">
        <v>874</v>
      </c>
      <c r="F1499" s="31" t="s">
        <v>9</v>
      </c>
      <c r="G1499" s="45">
        <f t="shared" si="615"/>
        <v>17287890</v>
      </c>
      <c r="H1499" s="45">
        <f t="shared" si="615"/>
        <v>17299710</v>
      </c>
      <c r="I1499" s="190">
        <v>17287890</v>
      </c>
      <c r="J1499" s="191">
        <v>17299710</v>
      </c>
      <c r="K1499" s="146">
        <f t="shared" si="610"/>
        <v>0</v>
      </c>
      <c r="L1499" s="146">
        <f t="shared" si="610"/>
        <v>0</v>
      </c>
    </row>
    <row r="1500" spans="1:12" s="20" customFormat="1" ht="25.5">
      <c r="A1500" s="29" t="s">
        <v>28</v>
      </c>
      <c r="B1500" s="31" t="s">
        <v>402</v>
      </c>
      <c r="C1500" s="31" t="s">
        <v>91</v>
      </c>
      <c r="D1500" s="31" t="s">
        <v>13</v>
      </c>
      <c r="E1500" s="31" t="s">
        <v>874</v>
      </c>
      <c r="F1500" s="31" t="s">
        <v>29</v>
      </c>
      <c r="G1500" s="45">
        <f t="shared" si="615"/>
        <v>17287890</v>
      </c>
      <c r="H1500" s="45">
        <f t="shared" si="615"/>
        <v>17299710</v>
      </c>
      <c r="I1500" s="190">
        <v>17287890</v>
      </c>
      <c r="J1500" s="191">
        <v>17299710</v>
      </c>
      <c r="K1500" s="146">
        <f t="shared" si="610"/>
        <v>0</v>
      </c>
      <c r="L1500" s="146">
        <f t="shared" si="610"/>
        <v>0</v>
      </c>
    </row>
    <row r="1501" spans="1:12" s="20" customFormat="1">
      <c r="A1501" s="33" t="s">
        <v>30</v>
      </c>
      <c r="B1501" s="31" t="s">
        <v>402</v>
      </c>
      <c r="C1501" s="31" t="s">
        <v>91</v>
      </c>
      <c r="D1501" s="31" t="s">
        <v>13</v>
      </c>
      <c r="E1501" s="31" t="s">
        <v>874</v>
      </c>
      <c r="F1501" s="31" t="s">
        <v>31</v>
      </c>
      <c r="G1501" s="32">
        <v>17287890</v>
      </c>
      <c r="H1501" s="32">
        <v>17299710</v>
      </c>
      <c r="I1501" s="190">
        <v>17287890</v>
      </c>
      <c r="J1501" s="191">
        <v>17299710</v>
      </c>
      <c r="K1501" s="146">
        <f t="shared" si="610"/>
        <v>0</v>
      </c>
      <c r="L1501" s="146">
        <f t="shared" si="610"/>
        <v>0</v>
      </c>
    </row>
    <row r="1502" spans="1:12" s="20" customFormat="1" ht="38.25">
      <c r="A1502" s="29" t="s">
        <v>875</v>
      </c>
      <c r="B1502" s="31" t="s">
        <v>402</v>
      </c>
      <c r="C1502" s="31" t="s">
        <v>91</v>
      </c>
      <c r="D1502" s="31" t="s">
        <v>13</v>
      </c>
      <c r="E1502" s="31" t="s">
        <v>876</v>
      </c>
      <c r="F1502" s="31" t="s">
        <v>9</v>
      </c>
      <c r="G1502" s="45">
        <f t="shared" ref="G1502:H1504" si="616">G1503</f>
        <v>2097330</v>
      </c>
      <c r="H1502" s="45">
        <f t="shared" si="616"/>
        <v>2097330</v>
      </c>
      <c r="I1502" s="190">
        <v>2097330</v>
      </c>
      <c r="J1502" s="191">
        <v>2097330</v>
      </c>
      <c r="K1502" s="146">
        <f t="shared" si="610"/>
        <v>0</v>
      </c>
      <c r="L1502" s="146">
        <f t="shared" si="610"/>
        <v>0</v>
      </c>
    </row>
    <row r="1503" spans="1:12" s="20" customFormat="1" ht="25.5">
      <c r="A1503" s="29" t="s">
        <v>877</v>
      </c>
      <c r="B1503" s="31" t="s">
        <v>402</v>
      </c>
      <c r="C1503" s="31" t="s">
        <v>91</v>
      </c>
      <c r="D1503" s="31" t="s">
        <v>13</v>
      </c>
      <c r="E1503" s="31" t="s">
        <v>878</v>
      </c>
      <c r="F1503" s="31" t="s">
        <v>9</v>
      </c>
      <c r="G1503" s="45">
        <f t="shared" si="616"/>
        <v>2097330</v>
      </c>
      <c r="H1503" s="45">
        <f t="shared" si="616"/>
        <v>2097330</v>
      </c>
      <c r="I1503" s="190">
        <v>2097330</v>
      </c>
      <c r="J1503" s="191">
        <v>2097330</v>
      </c>
      <c r="K1503" s="146">
        <f t="shared" si="610"/>
        <v>0</v>
      </c>
      <c r="L1503" s="146">
        <f t="shared" si="610"/>
        <v>0</v>
      </c>
    </row>
    <row r="1504" spans="1:12" s="20" customFormat="1" ht="25.5">
      <c r="A1504" s="29" t="s">
        <v>28</v>
      </c>
      <c r="B1504" s="31" t="s">
        <v>402</v>
      </c>
      <c r="C1504" s="31" t="s">
        <v>91</v>
      </c>
      <c r="D1504" s="31" t="s">
        <v>13</v>
      </c>
      <c r="E1504" s="31" t="s">
        <v>878</v>
      </c>
      <c r="F1504" s="31" t="s">
        <v>29</v>
      </c>
      <c r="G1504" s="45">
        <f t="shared" si="616"/>
        <v>2097330</v>
      </c>
      <c r="H1504" s="45">
        <f t="shared" si="616"/>
        <v>2097330</v>
      </c>
      <c r="I1504" s="190">
        <v>2097330</v>
      </c>
      <c r="J1504" s="191">
        <v>2097330</v>
      </c>
      <c r="K1504" s="146">
        <f t="shared" si="610"/>
        <v>0</v>
      </c>
      <c r="L1504" s="146">
        <f t="shared" si="610"/>
        <v>0</v>
      </c>
    </row>
    <row r="1505" spans="1:12" s="20" customFormat="1">
      <c r="A1505" s="33" t="s">
        <v>30</v>
      </c>
      <c r="B1505" s="31" t="s">
        <v>402</v>
      </c>
      <c r="C1505" s="31" t="s">
        <v>91</v>
      </c>
      <c r="D1505" s="31" t="s">
        <v>13</v>
      </c>
      <c r="E1505" s="31" t="s">
        <v>878</v>
      </c>
      <c r="F1505" s="31" t="s">
        <v>31</v>
      </c>
      <c r="G1505" s="32">
        <v>2097330</v>
      </c>
      <c r="H1505" s="32">
        <v>2097330</v>
      </c>
      <c r="I1505" s="190">
        <v>2097330</v>
      </c>
      <c r="J1505" s="191">
        <v>2097330</v>
      </c>
      <c r="K1505" s="146">
        <f t="shared" si="610"/>
        <v>0</v>
      </c>
      <c r="L1505" s="146">
        <f t="shared" si="610"/>
        <v>0</v>
      </c>
    </row>
    <row r="1506" spans="1:12" s="20" customFormat="1" ht="25.5">
      <c r="A1506" s="164" t="s">
        <v>522</v>
      </c>
      <c r="B1506" s="31" t="s">
        <v>402</v>
      </c>
      <c r="C1506" s="31" t="s">
        <v>91</v>
      </c>
      <c r="D1506" s="31" t="s">
        <v>13</v>
      </c>
      <c r="E1506" s="31" t="s">
        <v>523</v>
      </c>
      <c r="F1506" s="31" t="s">
        <v>9</v>
      </c>
      <c r="G1506" s="45">
        <f t="shared" ref="G1506:H1506" si="617">G1507+G1510+G1513+G1516+G1519+G1522</f>
        <v>187181400</v>
      </c>
      <c r="H1506" s="45">
        <f t="shared" si="617"/>
        <v>188311890</v>
      </c>
      <c r="I1506" s="190">
        <v>187181400</v>
      </c>
      <c r="J1506" s="191">
        <v>188311890</v>
      </c>
      <c r="K1506" s="146">
        <f t="shared" si="610"/>
        <v>0</v>
      </c>
      <c r="L1506" s="146">
        <f t="shared" si="610"/>
        <v>0</v>
      </c>
    </row>
    <row r="1507" spans="1:12" s="20" customFormat="1" ht="25.5">
      <c r="A1507" s="29" t="s">
        <v>136</v>
      </c>
      <c r="B1507" s="31" t="s">
        <v>402</v>
      </c>
      <c r="C1507" s="31" t="s">
        <v>91</v>
      </c>
      <c r="D1507" s="31" t="s">
        <v>13</v>
      </c>
      <c r="E1507" s="31" t="s">
        <v>879</v>
      </c>
      <c r="F1507" s="31" t="s">
        <v>9</v>
      </c>
      <c r="G1507" s="45">
        <f t="shared" ref="G1507:H1508" si="618">G1508</f>
        <v>17863380</v>
      </c>
      <c r="H1507" s="45">
        <f t="shared" si="618"/>
        <v>17863380</v>
      </c>
      <c r="I1507" s="190">
        <v>17863380</v>
      </c>
      <c r="J1507" s="191">
        <v>17863380</v>
      </c>
      <c r="K1507" s="146">
        <f t="shared" si="610"/>
        <v>0</v>
      </c>
      <c r="L1507" s="146">
        <f t="shared" si="610"/>
        <v>0</v>
      </c>
    </row>
    <row r="1508" spans="1:12" s="20" customFormat="1">
      <c r="A1508" s="29" t="s">
        <v>395</v>
      </c>
      <c r="B1508" s="31" t="s">
        <v>402</v>
      </c>
      <c r="C1508" s="31" t="s">
        <v>91</v>
      </c>
      <c r="D1508" s="31" t="s">
        <v>13</v>
      </c>
      <c r="E1508" s="31" t="s">
        <v>879</v>
      </c>
      <c r="F1508" s="31" t="s">
        <v>396</v>
      </c>
      <c r="G1508" s="45">
        <f t="shared" si="618"/>
        <v>17863380</v>
      </c>
      <c r="H1508" s="45">
        <f t="shared" si="618"/>
        <v>17863380</v>
      </c>
      <c r="I1508" s="190">
        <v>17863380</v>
      </c>
      <c r="J1508" s="191">
        <v>17863380</v>
      </c>
      <c r="K1508" s="146">
        <f t="shared" si="610"/>
        <v>0</v>
      </c>
      <c r="L1508" s="146">
        <f t="shared" si="610"/>
        <v>0</v>
      </c>
    </row>
    <row r="1509" spans="1:12" s="20" customFormat="1" ht="38.25">
      <c r="A1509" s="33" t="s">
        <v>397</v>
      </c>
      <c r="B1509" s="31" t="s">
        <v>402</v>
      </c>
      <c r="C1509" s="31" t="s">
        <v>91</v>
      </c>
      <c r="D1509" s="31" t="s">
        <v>13</v>
      </c>
      <c r="E1509" s="31" t="s">
        <v>879</v>
      </c>
      <c r="F1509" s="31" t="s">
        <v>398</v>
      </c>
      <c r="G1509" s="32">
        <v>17863380</v>
      </c>
      <c r="H1509" s="32">
        <v>17863380</v>
      </c>
      <c r="I1509" s="190">
        <v>17863380</v>
      </c>
      <c r="J1509" s="191">
        <v>17863380</v>
      </c>
      <c r="K1509" s="146">
        <f t="shared" si="610"/>
        <v>0</v>
      </c>
      <c r="L1509" s="146">
        <f t="shared" si="610"/>
        <v>0</v>
      </c>
    </row>
    <row r="1510" spans="1:12" s="20" customFormat="1" ht="25.5">
      <c r="A1510" s="29" t="s">
        <v>880</v>
      </c>
      <c r="B1510" s="31" t="s">
        <v>402</v>
      </c>
      <c r="C1510" s="31" t="s">
        <v>91</v>
      </c>
      <c r="D1510" s="31" t="s">
        <v>13</v>
      </c>
      <c r="E1510" s="31" t="s">
        <v>881</v>
      </c>
      <c r="F1510" s="31" t="s">
        <v>9</v>
      </c>
      <c r="G1510" s="45">
        <f t="shared" ref="G1510:H1511" si="619">G1511</f>
        <v>107292170</v>
      </c>
      <c r="H1510" s="45">
        <f t="shared" si="619"/>
        <v>108412490</v>
      </c>
      <c r="I1510" s="190">
        <v>107292170</v>
      </c>
      <c r="J1510" s="191">
        <v>108412490</v>
      </c>
      <c r="K1510" s="146">
        <f t="shared" si="610"/>
        <v>0</v>
      </c>
      <c r="L1510" s="146">
        <f t="shared" si="610"/>
        <v>0</v>
      </c>
    </row>
    <row r="1511" spans="1:12" s="20" customFormat="1" ht="25.5">
      <c r="A1511" s="29" t="s">
        <v>28</v>
      </c>
      <c r="B1511" s="31" t="s">
        <v>402</v>
      </c>
      <c r="C1511" s="31" t="s">
        <v>91</v>
      </c>
      <c r="D1511" s="31" t="s">
        <v>13</v>
      </c>
      <c r="E1511" s="31" t="s">
        <v>881</v>
      </c>
      <c r="F1511" s="31" t="s">
        <v>29</v>
      </c>
      <c r="G1511" s="45">
        <f t="shared" si="619"/>
        <v>107292170</v>
      </c>
      <c r="H1511" s="45">
        <f t="shared" si="619"/>
        <v>108412490</v>
      </c>
      <c r="I1511" s="190">
        <v>107292170</v>
      </c>
      <c r="J1511" s="191">
        <v>108412490</v>
      </c>
      <c r="K1511" s="146">
        <f t="shared" si="610"/>
        <v>0</v>
      </c>
      <c r="L1511" s="146">
        <f t="shared" si="610"/>
        <v>0</v>
      </c>
    </row>
    <row r="1512" spans="1:12" s="20" customFormat="1">
      <c r="A1512" s="33" t="s">
        <v>30</v>
      </c>
      <c r="B1512" s="31" t="s">
        <v>402</v>
      </c>
      <c r="C1512" s="31" t="s">
        <v>91</v>
      </c>
      <c r="D1512" s="31" t="s">
        <v>13</v>
      </c>
      <c r="E1512" s="31" t="s">
        <v>881</v>
      </c>
      <c r="F1512" s="31" t="s">
        <v>31</v>
      </c>
      <c r="G1512" s="32">
        <v>107292170</v>
      </c>
      <c r="H1512" s="32">
        <v>108412490</v>
      </c>
      <c r="I1512" s="190">
        <v>107292170</v>
      </c>
      <c r="J1512" s="191">
        <v>108412490</v>
      </c>
      <c r="K1512" s="146">
        <f t="shared" si="610"/>
        <v>0</v>
      </c>
      <c r="L1512" s="146">
        <f t="shared" si="610"/>
        <v>0</v>
      </c>
    </row>
    <row r="1513" spans="1:12" s="20" customFormat="1" ht="25.5">
      <c r="A1513" s="29" t="s">
        <v>524</v>
      </c>
      <c r="B1513" s="31" t="s">
        <v>402</v>
      </c>
      <c r="C1513" s="31" t="s">
        <v>91</v>
      </c>
      <c r="D1513" s="31" t="s">
        <v>13</v>
      </c>
      <c r="E1513" s="31" t="s">
        <v>525</v>
      </c>
      <c r="F1513" s="31" t="s">
        <v>9</v>
      </c>
      <c r="G1513" s="45">
        <f t="shared" ref="G1513:H1514" si="620">G1514</f>
        <v>10578260</v>
      </c>
      <c r="H1513" s="45">
        <f t="shared" si="620"/>
        <v>10588430</v>
      </c>
      <c r="I1513" s="190">
        <v>10578260</v>
      </c>
      <c r="J1513" s="191">
        <v>10588430</v>
      </c>
      <c r="K1513" s="146">
        <f t="shared" si="610"/>
        <v>0</v>
      </c>
      <c r="L1513" s="146">
        <f t="shared" si="610"/>
        <v>0</v>
      </c>
    </row>
    <row r="1514" spans="1:12" s="20" customFormat="1" ht="25.5">
      <c r="A1514" s="29" t="s">
        <v>28</v>
      </c>
      <c r="B1514" s="31" t="s">
        <v>402</v>
      </c>
      <c r="C1514" s="31" t="s">
        <v>91</v>
      </c>
      <c r="D1514" s="31" t="s">
        <v>13</v>
      </c>
      <c r="E1514" s="31" t="s">
        <v>525</v>
      </c>
      <c r="F1514" s="31" t="s">
        <v>29</v>
      </c>
      <c r="G1514" s="45">
        <f t="shared" si="620"/>
        <v>10578260</v>
      </c>
      <c r="H1514" s="45">
        <f t="shared" si="620"/>
        <v>10588430</v>
      </c>
      <c r="I1514" s="190">
        <v>10578260</v>
      </c>
      <c r="J1514" s="191">
        <v>10588430</v>
      </c>
      <c r="K1514" s="146">
        <f t="shared" si="610"/>
        <v>0</v>
      </c>
      <c r="L1514" s="146">
        <f t="shared" si="610"/>
        <v>0</v>
      </c>
    </row>
    <row r="1515" spans="1:12" s="20" customFormat="1">
      <c r="A1515" s="33" t="s">
        <v>30</v>
      </c>
      <c r="B1515" s="31" t="s">
        <v>402</v>
      </c>
      <c r="C1515" s="31" t="s">
        <v>91</v>
      </c>
      <c r="D1515" s="31" t="s">
        <v>13</v>
      </c>
      <c r="E1515" s="31" t="s">
        <v>525</v>
      </c>
      <c r="F1515" s="31" t="s">
        <v>31</v>
      </c>
      <c r="G1515" s="32">
        <v>10578260</v>
      </c>
      <c r="H1515" s="32">
        <v>10588430</v>
      </c>
      <c r="I1515" s="190">
        <v>10578260</v>
      </c>
      <c r="J1515" s="191">
        <v>10588430</v>
      </c>
      <c r="K1515" s="146">
        <f t="shared" si="610"/>
        <v>0</v>
      </c>
      <c r="L1515" s="146">
        <f t="shared" si="610"/>
        <v>0</v>
      </c>
    </row>
    <row r="1516" spans="1:12" s="20" customFormat="1" ht="25.5">
      <c r="A1516" s="42" t="s">
        <v>882</v>
      </c>
      <c r="B1516" s="31" t="s">
        <v>402</v>
      </c>
      <c r="C1516" s="31" t="s">
        <v>91</v>
      </c>
      <c r="D1516" s="31" t="s">
        <v>13</v>
      </c>
      <c r="E1516" s="31" t="s">
        <v>883</v>
      </c>
      <c r="F1516" s="31" t="s">
        <v>9</v>
      </c>
      <c r="G1516" s="45">
        <f t="shared" ref="G1516:H1517" si="621">G1517</f>
        <v>35667530</v>
      </c>
      <c r="H1516" s="45">
        <f t="shared" si="621"/>
        <v>35667530</v>
      </c>
      <c r="I1516" s="190">
        <v>35667530</v>
      </c>
      <c r="J1516" s="191">
        <v>35667530</v>
      </c>
      <c r="K1516" s="146">
        <f t="shared" si="610"/>
        <v>0</v>
      </c>
      <c r="L1516" s="146">
        <f t="shared" si="610"/>
        <v>0</v>
      </c>
    </row>
    <row r="1517" spans="1:12" s="20" customFormat="1" ht="25.5">
      <c r="A1517" s="29" t="s">
        <v>28</v>
      </c>
      <c r="B1517" s="31" t="s">
        <v>402</v>
      </c>
      <c r="C1517" s="31" t="s">
        <v>91</v>
      </c>
      <c r="D1517" s="31" t="s">
        <v>13</v>
      </c>
      <c r="E1517" s="31" t="s">
        <v>883</v>
      </c>
      <c r="F1517" s="31" t="s">
        <v>29</v>
      </c>
      <c r="G1517" s="45">
        <f t="shared" si="621"/>
        <v>35667530</v>
      </c>
      <c r="H1517" s="45">
        <f t="shared" si="621"/>
        <v>35667530</v>
      </c>
      <c r="I1517" s="190">
        <v>35667530</v>
      </c>
      <c r="J1517" s="191">
        <v>35667530</v>
      </c>
      <c r="K1517" s="146">
        <f t="shared" si="610"/>
        <v>0</v>
      </c>
      <c r="L1517" s="146">
        <f t="shared" si="610"/>
        <v>0</v>
      </c>
    </row>
    <row r="1518" spans="1:12" s="20" customFormat="1">
      <c r="A1518" s="33" t="s">
        <v>30</v>
      </c>
      <c r="B1518" s="31" t="s">
        <v>402</v>
      </c>
      <c r="C1518" s="31" t="s">
        <v>91</v>
      </c>
      <c r="D1518" s="31" t="s">
        <v>13</v>
      </c>
      <c r="E1518" s="31" t="s">
        <v>883</v>
      </c>
      <c r="F1518" s="31" t="s">
        <v>31</v>
      </c>
      <c r="G1518" s="32">
        <v>35667530</v>
      </c>
      <c r="H1518" s="32">
        <v>35667530</v>
      </c>
      <c r="I1518" s="190">
        <v>35667530</v>
      </c>
      <c r="J1518" s="191">
        <v>35667530</v>
      </c>
      <c r="K1518" s="146">
        <f t="shared" si="610"/>
        <v>0</v>
      </c>
      <c r="L1518" s="146">
        <f t="shared" si="610"/>
        <v>0</v>
      </c>
    </row>
    <row r="1519" spans="1:12" s="20" customFormat="1" ht="51">
      <c r="A1519" s="29" t="s">
        <v>884</v>
      </c>
      <c r="B1519" s="37" t="s">
        <v>402</v>
      </c>
      <c r="C1519" s="38" t="s">
        <v>91</v>
      </c>
      <c r="D1519" s="38" t="s">
        <v>13</v>
      </c>
      <c r="E1519" s="38" t="s">
        <v>885</v>
      </c>
      <c r="F1519" s="38" t="s">
        <v>9</v>
      </c>
      <c r="G1519" s="39">
        <f t="shared" ref="G1519:H1520" si="622">G1520</f>
        <v>14838060</v>
      </c>
      <c r="H1519" s="39">
        <f t="shared" si="622"/>
        <v>14838060</v>
      </c>
      <c r="I1519" s="159">
        <v>14838060</v>
      </c>
      <c r="J1519" s="160">
        <v>14838060</v>
      </c>
      <c r="K1519" s="146">
        <f t="shared" si="610"/>
        <v>0</v>
      </c>
      <c r="L1519" s="146">
        <f t="shared" si="610"/>
        <v>0</v>
      </c>
    </row>
    <row r="1520" spans="1:12" s="20" customFormat="1" ht="25.5">
      <c r="A1520" s="29" t="s">
        <v>28</v>
      </c>
      <c r="B1520" s="37" t="s">
        <v>402</v>
      </c>
      <c r="C1520" s="38" t="s">
        <v>91</v>
      </c>
      <c r="D1520" s="38" t="s">
        <v>13</v>
      </c>
      <c r="E1520" s="38" t="s">
        <v>885</v>
      </c>
      <c r="F1520" s="38" t="s">
        <v>29</v>
      </c>
      <c r="G1520" s="39">
        <f t="shared" si="622"/>
        <v>14838060</v>
      </c>
      <c r="H1520" s="39">
        <f t="shared" si="622"/>
        <v>14838060</v>
      </c>
      <c r="I1520" s="159">
        <v>14838060</v>
      </c>
      <c r="J1520" s="160">
        <v>14838060</v>
      </c>
      <c r="K1520" s="146">
        <f t="shared" si="610"/>
        <v>0</v>
      </c>
      <c r="L1520" s="146">
        <f t="shared" si="610"/>
        <v>0</v>
      </c>
    </row>
    <row r="1521" spans="1:12" s="20" customFormat="1">
      <c r="A1521" s="33" t="s">
        <v>30</v>
      </c>
      <c r="B1521" s="37" t="s">
        <v>402</v>
      </c>
      <c r="C1521" s="38" t="s">
        <v>91</v>
      </c>
      <c r="D1521" s="38" t="s">
        <v>13</v>
      </c>
      <c r="E1521" s="38" t="s">
        <v>885</v>
      </c>
      <c r="F1521" s="38" t="s">
        <v>31</v>
      </c>
      <c r="G1521" s="32">
        <v>14838060</v>
      </c>
      <c r="H1521" s="32">
        <v>14838060</v>
      </c>
      <c r="I1521" s="159">
        <v>14838060</v>
      </c>
      <c r="J1521" s="160">
        <v>14838060</v>
      </c>
      <c r="K1521" s="146">
        <f t="shared" si="610"/>
        <v>0</v>
      </c>
      <c r="L1521" s="146">
        <f t="shared" si="610"/>
        <v>0</v>
      </c>
    </row>
    <row r="1522" spans="1:12" s="77" customFormat="1" ht="51">
      <c r="A1522" s="29" t="s">
        <v>886</v>
      </c>
      <c r="B1522" s="31" t="s">
        <v>402</v>
      </c>
      <c r="C1522" s="31" t="s">
        <v>91</v>
      </c>
      <c r="D1522" s="31" t="s">
        <v>13</v>
      </c>
      <c r="E1522" s="31" t="s">
        <v>887</v>
      </c>
      <c r="F1522" s="38" t="s">
        <v>9</v>
      </c>
      <c r="G1522" s="32">
        <f t="shared" ref="G1522:H1523" si="623">G1523</f>
        <v>942000</v>
      </c>
      <c r="H1522" s="32">
        <f t="shared" si="623"/>
        <v>942000</v>
      </c>
      <c r="I1522" s="192">
        <v>942000</v>
      </c>
      <c r="J1522" s="193">
        <v>942000</v>
      </c>
      <c r="K1522" s="146">
        <f t="shared" si="610"/>
        <v>0</v>
      </c>
      <c r="L1522" s="146">
        <f t="shared" si="610"/>
        <v>0</v>
      </c>
    </row>
    <row r="1523" spans="1:12" s="77" customFormat="1" ht="25.5">
      <c r="A1523" s="29" t="s">
        <v>28</v>
      </c>
      <c r="B1523" s="31" t="s">
        <v>402</v>
      </c>
      <c r="C1523" s="31" t="s">
        <v>91</v>
      </c>
      <c r="D1523" s="31" t="s">
        <v>13</v>
      </c>
      <c r="E1523" s="31" t="s">
        <v>887</v>
      </c>
      <c r="F1523" s="38" t="s">
        <v>29</v>
      </c>
      <c r="G1523" s="32">
        <f t="shared" si="623"/>
        <v>942000</v>
      </c>
      <c r="H1523" s="32">
        <f t="shared" si="623"/>
        <v>942000</v>
      </c>
      <c r="I1523" s="192">
        <v>942000</v>
      </c>
      <c r="J1523" s="193">
        <v>942000</v>
      </c>
      <c r="K1523" s="146">
        <f t="shared" si="610"/>
        <v>0</v>
      </c>
      <c r="L1523" s="146">
        <f t="shared" si="610"/>
        <v>0</v>
      </c>
    </row>
    <row r="1524" spans="1:12" s="77" customFormat="1">
      <c r="A1524" s="33" t="s">
        <v>30</v>
      </c>
      <c r="B1524" s="31" t="s">
        <v>402</v>
      </c>
      <c r="C1524" s="31" t="s">
        <v>91</v>
      </c>
      <c r="D1524" s="31" t="s">
        <v>13</v>
      </c>
      <c r="E1524" s="31" t="s">
        <v>887</v>
      </c>
      <c r="F1524" s="38" t="s">
        <v>31</v>
      </c>
      <c r="G1524" s="32">
        <v>942000</v>
      </c>
      <c r="H1524" s="32">
        <v>942000</v>
      </c>
      <c r="I1524" s="192">
        <v>942000</v>
      </c>
      <c r="J1524" s="193">
        <v>942000</v>
      </c>
      <c r="K1524" s="146">
        <f t="shared" si="610"/>
        <v>0</v>
      </c>
      <c r="L1524" s="146">
        <f t="shared" si="610"/>
        <v>0</v>
      </c>
    </row>
    <row r="1525" spans="1:12" s="20" customFormat="1" ht="25.5">
      <c r="A1525" s="29" t="s">
        <v>425</v>
      </c>
      <c r="B1525" s="38" t="s">
        <v>402</v>
      </c>
      <c r="C1525" s="38" t="s">
        <v>91</v>
      </c>
      <c r="D1525" s="38" t="s">
        <v>13</v>
      </c>
      <c r="E1525" s="38" t="s">
        <v>426</v>
      </c>
      <c r="F1525" s="38" t="s">
        <v>9</v>
      </c>
      <c r="G1525" s="71">
        <f t="shared" ref="G1525:H1529" si="624">G1526</f>
        <v>3385520</v>
      </c>
      <c r="H1525" s="71">
        <f t="shared" si="624"/>
        <v>3385520</v>
      </c>
      <c r="I1525" s="176">
        <v>3385520</v>
      </c>
      <c r="J1525" s="177">
        <v>3385520</v>
      </c>
      <c r="K1525" s="146">
        <f t="shared" si="610"/>
        <v>0</v>
      </c>
      <c r="L1525" s="146">
        <f t="shared" si="610"/>
        <v>0</v>
      </c>
    </row>
    <row r="1526" spans="1:12" s="20" customFormat="1" ht="38.25">
      <c r="A1526" s="36" t="s">
        <v>427</v>
      </c>
      <c r="B1526" s="38" t="s">
        <v>402</v>
      </c>
      <c r="C1526" s="38" t="s">
        <v>91</v>
      </c>
      <c r="D1526" s="38" t="s">
        <v>13</v>
      </c>
      <c r="E1526" s="38" t="s">
        <v>428</v>
      </c>
      <c r="F1526" s="38" t="s">
        <v>9</v>
      </c>
      <c r="G1526" s="71">
        <f t="shared" si="624"/>
        <v>3385520</v>
      </c>
      <c r="H1526" s="71">
        <f t="shared" si="624"/>
        <v>3385520</v>
      </c>
      <c r="I1526" s="176">
        <v>3385520</v>
      </c>
      <c r="J1526" s="177">
        <v>3385520</v>
      </c>
      <c r="K1526" s="146">
        <f t="shared" si="610"/>
        <v>0</v>
      </c>
      <c r="L1526" s="146">
        <f t="shared" si="610"/>
        <v>0</v>
      </c>
    </row>
    <row r="1527" spans="1:12" s="20" customFormat="1" ht="25.5">
      <c r="A1527" s="36" t="s">
        <v>888</v>
      </c>
      <c r="B1527" s="38" t="s">
        <v>402</v>
      </c>
      <c r="C1527" s="38" t="s">
        <v>91</v>
      </c>
      <c r="D1527" s="38" t="s">
        <v>13</v>
      </c>
      <c r="E1527" s="38" t="s">
        <v>889</v>
      </c>
      <c r="F1527" s="38" t="s">
        <v>9</v>
      </c>
      <c r="G1527" s="71">
        <f t="shared" si="624"/>
        <v>3385520</v>
      </c>
      <c r="H1527" s="71">
        <f t="shared" si="624"/>
        <v>3385520</v>
      </c>
      <c r="I1527" s="176">
        <v>3385520</v>
      </c>
      <c r="J1527" s="177">
        <v>3385520</v>
      </c>
      <c r="K1527" s="146">
        <f t="shared" si="610"/>
        <v>0</v>
      </c>
      <c r="L1527" s="146">
        <f t="shared" si="610"/>
        <v>0</v>
      </c>
    </row>
    <row r="1528" spans="1:12" s="20" customFormat="1" ht="25.5">
      <c r="A1528" s="29" t="s">
        <v>431</v>
      </c>
      <c r="B1528" s="31" t="s">
        <v>402</v>
      </c>
      <c r="C1528" s="31" t="s">
        <v>91</v>
      </c>
      <c r="D1528" s="31" t="s">
        <v>13</v>
      </c>
      <c r="E1528" s="31" t="s">
        <v>890</v>
      </c>
      <c r="F1528" s="31" t="s">
        <v>9</v>
      </c>
      <c r="G1528" s="78">
        <f t="shared" si="624"/>
        <v>3385520</v>
      </c>
      <c r="H1528" s="78">
        <f t="shared" si="624"/>
        <v>3385520</v>
      </c>
      <c r="I1528" s="194">
        <v>3385520</v>
      </c>
      <c r="J1528" s="195">
        <v>3385520</v>
      </c>
      <c r="K1528" s="146">
        <f t="shared" si="610"/>
        <v>0</v>
      </c>
      <c r="L1528" s="146">
        <f t="shared" si="610"/>
        <v>0</v>
      </c>
    </row>
    <row r="1529" spans="1:12" s="20" customFormat="1" ht="25.5">
      <c r="A1529" s="29" t="s">
        <v>28</v>
      </c>
      <c r="B1529" s="31" t="s">
        <v>402</v>
      </c>
      <c r="C1529" s="31" t="s">
        <v>91</v>
      </c>
      <c r="D1529" s="31" t="s">
        <v>13</v>
      </c>
      <c r="E1529" s="31" t="s">
        <v>890</v>
      </c>
      <c r="F1529" s="31" t="s">
        <v>29</v>
      </c>
      <c r="G1529" s="78">
        <f t="shared" si="624"/>
        <v>3385520</v>
      </c>
      <c r="H1529" s="78">
        <f t="shared" si="624"/>
        <v>3385520</v>
      </c>
      <c r="I1529" s="194">
        <v>3385520</v>
      </c>
      <c r="J1529" s="195">
        <v>3385520</v>
      </c>
      <c r="K1529" s="146">
        <f t="shared" si="610"/>
        <v>0</v>
      </c>
      <c r="L1529" s="146">
        <f t="shared" si="610"/>
        <v>0</v>
      </c>
    </row>
    <row r="1530" spans="1:12" s="20" customFormat="1">
      <c r="A1530" s="33" t="s">
        <v>30</v>
      </c>
      <c r="B1530" s="31" t="s">
        <v>402</v>
      </c>
      <c r="C1530" s="31" t="s">
        <v>91</v>
      </c>
      <c r="D1530" s="31" t="s">
        <v>13</v>
      </c>
      <c r="E1530" s="31" t="s">
        <v>890</v>
      </c>
      <c r="F1530" s="31" t="s">
        <v>31</v>
      </c>
      <c r="G1530" s="32">
        <v>3385520</v>
      </c>
      <c r="H1530" s="32">
        <v>3385520</v>
      </c>
      <c r="I1530" s="194">
        <v>3385520</v>
      </c>
      <c r="J1530" s="195">
        <v>3385520</v>
      </c>
      <c r="K1530" s="146">
        <f t="shared" si="610"/>
        <v>0</v>
      </c>
      <c r="L1530" s="146">
        <f t="shared" si="610"/>
        <v>0</v>
      </c>
    </row>
    <row r="1531" spans="1:12" s="20" customFormat="1" ht="25.5">
      <c r="A1531" s="29" t="s">
        <v>891</v>
      </c>
      <c r="B1531" s="31" t="s">
        <v>402</v>
      </c>
      <c r="C1531" s="31" t="s">
        <v>91</v>
      </c>
      <c r="D1531" s="31" t="s">
        <v>13</v>
      </c>
      <c r="E1531" s="31" t="s">
        <v>892</v>
      </c>
      <c r="F1531" s="31" t="s">
        <v>9</v>
      </c>
      <c r="G1531" s="78">
        <f t="shared" ref="G1531:H1531" si="625">G1532</f>
        <v>12090210</v>
      </c>
      <c r="H1531" s="78">
        <f t="shared" si="625"/>
        <v>12090210</v>
      </c>
      <c r="I1531" s="194">
        <v>12090210</v>
      </c>
      <c r="J1531" s="195">
        <v>12090210</v>
      </c>
      <c r="K1531" s="146">
        <f t="shared" si="610"/>
        <v>0</v>
      </c>
      <c r="L1531" s="146">
        <f t="shared" si="610"/>
        <v>0</v>
      </c>
    </row>
    <row r="1532" spans="1:12" s="20" customFormat="1" ht="38.25">
      <c r="A1532" s="29" t="s">
        <v>893</v>
      </c>
      <c r="B1532" s="31" t="s">
        <v>402</v>
      </c>
      <c r="C1532" s="31" t="s">
        <v>91</v>
      </c>
      <c r="D1532" s="31" t="s">
        <v>13</v>
      </c>
      <c r="E1532" s="31" t="s">
        <v>894</v>
      </c>
      <c r="F1532" s="31" t="s">
        <v>9</v>
      </c>
      <c r="G1532" s="78">
        <f t="shared" ref="G1532:H1532" si="626">G1539+G1533</f>
        <v>12090210</v>
      </c>
      <c r="H1532" s="78">
        <f t="shared" si="626"/>
        <v>12090210</v>
      </c>
      <c r="I1532" s="194">
        <v>12090210</v>
      </c>
      <c r="J1532" s="195">
        <v>12090210</v>
      </c>
      <c r="K1532" s="146">
        <f t="shared" si="610"/>
        <v>0</v>
      </c>
      <c r="L1532" s="146">
        <f t="shared" si="610"/>
        <v>0</v>
      </c>
    </row>
    <row r="1533" spans="1:12" s="20" customFormat="1" ht="25.5">
      <c r="A1533" s="29" t="s">
        <v>895</v>
      </c>
      <c r="B1533" s="31" t="s">
        <v>402</v>
      </c>
      <c r="C1533" s="31" t="s">
        <v>91</v>
      </c>
      <c r="D1533" s="31" t="s">
        <v>13</v>
      </c>
      <c r="E1533" s="31" t="s">
        <v>896</v>
      </c>
      <c r="F1533" s="31" t="s">
        <v>9</v>
      </c>
      <c r="G1533" s="45">
        <f t="shared" ref="G1533:H1533" si="627">G1534</f>
        <v>11640210</v>
      </c>
      <c r="H1533" s="45">
        <f t="shared" si="627"/>
        <v>11640210</v>
      </c>
      <c r="I1533" s="190">
        <v>11640210</v>
      </c>
      <c r="J1533" s="191">
        <v>11640210</v>
      </c>
      <c r="K1533" s="146">
        <f t="shared" si="610"/>
        <v>0</v>
      </c>
      <c r="L1533" s="146">
        <f t="shared" si="610"/>
        <v>0</v>
      </c>
    </row>
    <row r="1534" spans="1:12" s="20" customFormat="1" ht="25.5">
      <c r="A1534" s="29" t="s">
        <v>897</v>
      </c>
      <c r="B1534" s="31" t="s">
        <v>402</v>
      </c>
      <c r="C1534" s="31" t="s">
        <v>91</v>
      </c>
      <c r="D1534" s="31" t="s">
        <v>13</v>
      </c>
      <c r="E1534" s="31" t="s">
        <v>898</v>
      </c>
      <c r="F1534" s="31" t="s">
        <v>9</v>
      </c>
      <c r="G1534" s="45">
        <f t="shared" ref="G1534:H1534" si="628">G1537</f>
        <v>11640210</v>
      </c>
      <c r="H1534" s="45">
        <f t="shared" si="628"/>
        <v>11640210</v>
      </c>
      <c r="I1534" s="190">
        <v>11640210</v>
      </c>
      <c r="J1534" s="191">
        <v>11640210</v>
      </c>
      <c r="K1534" s="146">
        <f t="shared" si="610"/>
        <v>0</v>
      </c>
      <c r="L1534" s="146">
        <f t="shared" si="610"/>
        <v>0</v>
      </c>
    </row>
    <row r="1535" spans="1:12" s="20" customFormat="1">
      <c r="A1535" s="29" t="s">
        <v>322</v>
      </c>
      <c r="B1535" s="31"/>
      <c r="C1535" s="31"/>
      <c r="D1535" s="31"/>
      <c r="E1535" s="31"/>
      <c r="F1535" s="31"/>
      <c r="G1535" s="45"/>
      <c r="H1535" s="45"/>
      <c r="I1535" s="190"/>
      <c r="J1535" s="191"/>
      <c r="K1535" s="146">
        <f t="shared" si="610"/>
        <v>0</v>
      </c>
      <c r="L1535" s="146">
        <f t="shared" si="610"/>
        <v>0</v>
      </c>
    </row>
    <row r="1536" spans="1:12" s="20" customFormat="1">
      <c r="A1536" s="29" t="s">
        <v>323</v>
      </c>
      <c r="B1536" s="31" t="s">
        <v>402</v>
      </c>
      <c r="C1536" s="31" t="s">
        <v>91</v>
      </c>
      <c r="D1536" s="31" t="s">
        <v>13</v>
      </c>
      <c r="E1536" s="31" t="s">
        <v>898</v>
      </c>
      <c r="F1536" s="31" t="s">
        <v>9</v>
      </c>
      <c r="G1536" s="45">
        <v>11640210</v>
      </c>
      <c r="H1536" s="45">
        <v>11640210</v>
      </c>
      <c r="I1536" s="190">
        <v>11640210</v>
      </c>
      <c r="J1536" s="191">
        <v>11640210</v>
      </c>
      <c r="K1536" s="146">
        <f t="shared" si="610"/>
        <v>0</v>
      </c>
      <c r="L1536" s="146">
        <f t="shared" si="610"/>
        <v>0</v>
      </c>
    </row>
    <row r="1537" spans="1:12" s="20" customFormat="1" ht="25.5">
      <c r="A1537" s="29" t="s">
        <v>28</v>
      </c>
      <c r="B1537" s="31" t="s">
        <v>402</v>
      </c>
      <c r="C1537" s="31" t="s">
        <v>91</v>
      </c>
      <c r="D1537" s="31" t="s">
        <v>13</v>
      </c>
      <c r="E1537" s="31" t="s">
        <v>898</v>
      </c>
      <c r="F1537" s="31" t="s">
        <v>29</v>
      </c>
      <c r="G1537" s="45">
        <f t="shared" ref="G1537:H1537" si="629">G1538</f>
        <v>11640210</v>
      </c>
      <c r="H1537" s="45">
        <f t="shared" si="629"/>
        <v>11640210</v>
      </c>
      <c r="I1537" s="190">
        <v>11640210</v>
      </c>
      <c r="J1537" s="191">
        <v>11640210</v>
      </c>
      <c r="K1537" s="146">
        <f t="shared" si="610"/>
        <v>0</v>
      </c>
      <c r="L1537" s="146">
        <f t="shared" si="610"/>
        <v>0</v>
      </c>
    </row>
    <row r="1538" spans="1:12" s="20" customFormat="1">
      <c r="A1538" s="33" t="s">
        <v>30</v>
      </c>
      <c r="B1538" s="31" t="s">
        <v>402</v>
      </c>
      <c r="C1538" s="31" t="s">
        <v>91</v>
      </c>
      <c r="D1538" s="31" t="s">
        <v>13</v>
      </c>
      <c r="E1538" s="31" t="s">
        <v>898</v>
      </c>
      <c r="F1538" s="31" t="s">
        <v>31</v>
      </c>
      <c r="G1538" s="32">
        <v>11640210</v>
      </c>
      <c r="H1538" s="32">
        <v>11640210</v>
      </c>
      <c r="I1538" s="190">
        <v>11640210</v>
      </c>
      <c r="J1538" s="191">
        <v>11640210</v>
      </c>
      <c r="K1538" s="146">
        <f t="shared" si="610"/>
        <v>0</v>
      </c>
      <c r="L1538" s="146">
        <f t="shared" si="610"/>
        <v>0</v>
      </c>
    </row>
    <row r="1539" spans="1:12" s="20" customFormat="1" ht="102">
      <c r="A1539" s="29" t="s">
        <v>899</v>
      </c>
      <c r="B1539" s="31" t="s">
        <v>402</v>
      </c>
      <c r="C1539" s="31" t="s">
        <v>91</v>
      </c>
      <c r="D1539" s="31" t="s">
        <v>13</v>
      </c>
      <c r="E1539" s="31" t="s">
        <v>900</v>
      </c>
      <c r="F1539" s="31" t="s">
        <v>9</v>
      </c>
      <c r="G1539" s="45">
        <f t="shared" ref="G1539:H1541" si="630">G1540</f>
        <v>450000</v>
      </c>
      <c r="H1539" s="45">
        <f t="shared" si="630"/>
        <v>450000</v>
      </c>
      <c r="I1539" s="190">
        <v>450000</v>
      </c>
      <c r="J1539" s="191">
        <v>450000</v>
      </c>
      <c r="K1539" s="146">
        <f t="shared" si="610"/>
        <v>0</v>
      </c>
      <c r="L1539" s="146">
        <f t="shared" si="610"/>
        <v>0</v>
      </c>
    </row>
    <row r="1540" spans="1:12" s="20" customFormat="1" ht="25.5">
      <c r="A1540" s="164" t="s">
        <v>524</v>
      </c>
      <c r="B1540" s="31" t="s">
        <v>402</v>
      </c>
      <c r="C1540" s="31" t="s">
        <v>91</v>
      </c>
      <c r="D1540" s="31" t="s">
        <v>13</v>
      </c>
      <c r="E1540" s="31" t="s">
        <v>901</v>
      </c>
      <c r="F1540" s="31" t="s">
        <v>9</v>
      </c>
      <c r="G1540" s="45">
        <f t="shared" si="630"/>
        <v>450000</v>
      </c>
      <c r="H1540" s="45">
        <f t="shared" si="630"/>
        <v>450000</v>
      </c>
      <c r="I1540" s="190">
        <v>450000</v>
      </c>
      <c r="J1540" s="191">
        <v>450000</v>
      </c>
      <c r="K1540" s="146">
        <f t="shared" si="610"/>
        <v>0</v>
      </c>
      <c r="L1540" s="146">
        <f t="shared" si="610"/>
        <v>0</v>
      </c>
    </row>
    <row r="1541" spans="1:12" s="20" customFormat="1" ht="25.5">
      <c r="A1541" s="164" t="s">
        <v>28</v>
      </c>
      <c r="B1541" s="31" t="s">
        <v>402</v>
      </c>
      <c r="C1541" s="31" t="s">
        <v>91</v>
      </c>
      <c r="D1541" s="31" t="s">
        <v>13</v>
      </c>
      <c r="E1541" s="31" t="s">
        <v>901</v>
      </c>
      <c r="F1541" s="31" t="s">
        <v>29</v>
      </c>
      <c r="G1541" s="45">
        <f t="shared" si="630"/>
        <v>450000</v>
      </c>
      <c r="H1541" s="45">
        <f t="shared" si="630"/>
        <v>450000</v>
      </c>
      <c r="I1541" s="190">
        <v>450000</v>
      </c>
      <c r="J1541" s="191">
        <v>450000</v>
      </c>
      <c r="K1541" s="146">
        <f t="shared" si="610"/>
        <v>0</v>
      </c>
      <c r="L1541" s="146">
        <f t="shared" si="610"/>
        <v>0</v>
      </c>
    </row>
    <row r="1542" spans="1:12" s="20" customFormat="1">
      <c r="A1542" s="33" t="s">
        <v>30</v>
      </c>
      <c r="B1542" s="31" t="s">
        <v>402</v>
      </c>
      <c r="C1542" s="31" t="s">
        <v>91</v>
      </c>
      <c r="D1542" s="31" t="s">
        <v>13</v>
      </c>
      <c r="E1542" s="31" t="s">
        <v>901</v>
      </c>
      <c r="F1542" s="31" t="s">
        <v>31</v>
      </c>
      <c r="G1542" s="32">
        <v>450000</v>
      </c>
      <c r="H1542" s="32">
        <v>450000</v>
      </c>
      <c r="I1542" s="190">
        <v>450000</v>
      </c>
      <c r="J1542" s="191">
        <v>450000</v>
      </c>
      <c r="K1542" s="146">
        <f t="shared" ref="K1542:L1605" si="631">G1542-I1542</f>
        <v>0</v>
      </c>
      <c r="L1542" s="146">
        <f t="shared" si="631"/>
        <v>0</v>
      </c>
    </row>
    <row r="1543" spans="1:12" s="20" customFormat="1">
      <c r="A1543" s="25" t="s">
        <v>902</v>
      </c>
      <c r="B1543" s="26" t="s">
        <v>402</v>
      </c>
      <c r="C1543" s="27" t="s">
        <v>91</v>
      </c>
      <c r="D1543" s="27" t="s">
        <v>91</v>
      </c>
      <c r="E1543" s="27" t="s">
        <v>8</v>
      </c>
      <c r="F1543" s="27" t="s">
        <v>9</v>
      </c>
      <c r="G1543" s="28">
        <f t="shared" ref="G1543:H1544" si="632">G1544</f>
        <v>50340240</v>
      </c>
      <c r="H1543" s="28">
        <f t="shared" si="632"/>
        <v>50358840</v>
      </c>
      <c r="I1543" s="151">
        <v>50340240</v>
      </c>
      <c r="J1543" s="152">
        <v>50358840</v>
      </c>
      <c r="K1543" s="146">
        <f t="shared" si="631"/>
        <v>0</v>
      </c>
      <c r="L1543" s="146">
        <f t="shared" si="631"/>
        <v>0</v>
      </c>
    </row>
    <row r="1544" spans="1:12" s="20" customFormat="1" ht="25.5">
      <c r="A1544" s="29" t="s">
        <v>809</v>
      </c>
      <c r="B1544" s="31" t="s">
        <v>402</v>
      </c>
      <c r="C1544" s="31" t="s">
        <v>91</v>
      </c>
      <c r="D1544" s="31" t="s">
        <v>91</v>
      </c>
      <c r="E1544" s="31" t="s">
        <v>810</v>
      </c>
      <c r="F1544" s="31" t="s">
        <v>9</v>
      </c>
      <c r="G1544" s="78">
        <f t="shared" si="632"/>
        <v>50340240</v>
      </c>
      <c r="H1544" s="78">
        <f t="shared" si="632"/>
        <v>50358840</v>
      </c>
      <c r="I1544" s="194">
        <v>50340240</v>
      </c>
      <c r="J1544" s="195">
        <v>50358840</v>
      </c>
      <c r="K1544" s="146">
        <f t="shared" si="631"/>
        <v>0</v>
      </c>
      <c r="L1544" s="146">
        <f t="shared" si="631"/>
        <v>0</v>
      </c>
    </row>
    <row r="1545" spans="1:12" s="20" customFormat="1" ht="25.5">
      <c r="A1545" s="29" t="s">
        <v>811</v>
      </c>
      <c r="B1545" s="31" t="s">
        <v>402</v>
      </c>
      <c r="C1545" s="31" t="s">
        <v>91</v>
      </c>
      <c r="D1545" s="31" t="s">
        <v>91</v>
      </c>
      <c r="E1545" s="31" t="s">
        <v>812</v>
      </c>
      <c r="F1545" s="31" t="s">
        <v>9</v>
      </c>
      <c r="G1545" s="78">
        <f t="shared" ref="G1545:H1545" si="633">G1546+G1555</f>
        <v>50340240</v>
      </c>
      <c r="H1545" s="78">
        <f t="shared" si="633"/>
        <v>50358840</v>
      </c>
      <c r="I1545" s="194">
        <v>50340240</v>
      </c>
      <c r="J1545" s="195">
        <v>50358840</v>
      </c>
      <c r="K1545" s="146">
        <f t="shared" si="631"/>
        <v>0</v>
      </c>
      <c r="L1545" s="146">
        <f t="shared" si="631"/>
        <v>0</v>
      </c>
    </row>
    <row r="1546" spans="1:12" s="20" customFormat="1" ht="25.5">
      <c r="A1546" s="29" t="s">
        <v>18</v>
      </c>
      <c r="B1546" s="31" t="s">
        <v>402</v>
      </c>
      <c r="C1546" s="31" t="s">
        <v>91</v>
      </c>
      <c r="D1546" s="31" t="s">
        <v>91</v>
      </c>
      <c r="E1546" s="31" t="s">
        <v>903</v>
      </c>
      <c r="F1546" s="31" t="s">
        <v>9</v>
      </c>
      <c r="G1546" s="78">
        <f t="shared" ref="G1546:H1546" si="634">G1547+G1550+G1552</f>
        <v>6789180</v>
      </c>
      <c r="H1546" s="78">
        <f t="shared" si="634"/>
        <v>6807780</v>
      </c>
      <c r="I1546" s="194">
        <v>6789180</v>
      </c>
      <c r="J1546" s="195">
        <v>6807780</v>
      </c>
      <c r="K1546" s="146">
        <f t="shared" si="631"/>
        <v>0</v>
      </c>
      <c r="L1546" s="146">
        <f t="shared" si="631"/>
        <v>0</v>
      </c>
    </row>
    <row r="1547" spans="1:12" s="20" customFormat="1" ht="25.5">
      <c r="A1547" s="33" t="s">
        <v>20</v>
      </c>
      <c r="B1547" s="31" t="s">
        <v>402</v>
      </c>
      <c r="C1547" s="31" t="s">
        <v>91</v>
      </c>
      <c r="D1547" s="31" t="s">
        <v>91</v>
      </c>
      <c r="E1547" s="31" t="s">
        <v>903</v>
      </c>
      <c r="F1547" s="31" t="s">
        <v>21</v>
      </c>
      <c r="G1547" s="32">
        <f t="shared" ref="G1547:H1547" si="635">SUM(G1548:G1549)</f>
        <v>1182760</v>
      </c>
      <c r="H1547" s="32">
        <f t="shared" si="635"/>
        <v>1182760</v>
      </c>
      <c r="I1547" s="153">
        <v>1182760</v>
      </c>
      <c r="J1547" s="154">
        <v>1182760</v>
      </c>
      <c r="K1547" s="146">
        <f t="shared" si="631"/>
        <v>0</v>
      </c>
      <c r="L1547" s="146">
        <f t="shared" si="631"/>
        <v>0</v>
      </c>
    </row>
    <row r="1548" spans="1:12" s="20" customFormat="1" ht="25.5">
      <c r="A1548" s="33" t="s">
        <v>22</v>
      </c>
      <c r="B1548" s="31" t="s">
        <v>402</v>
      </c>
      <c r="C1548" s="31" t="s">
        <v>91</v>
      </c>
      <c r="D1548" s="31" t="s">
        <v>91</v>
      </c>
      <c r="E1548" s="31" t="s">
        <v>903</v>
      </c>
      <c r="F1548" s="31" t="s">
        <v>23</v>
      </c>
      <c r="G1548" s="32">
        <v>908442.5</v>
      </c>
      <c r="H1548" s="32">
        <v>908442.5</v>
      </c>
      <c r="I1548" s="153">
        <v>908442.5</v>
      </c>
      <c r="J1548" s="154">
        <v>908442.5</v>
      </c>
      <c r="K1548" s="146">
        <f t="shared" si="631"/>
        <v>0</v>
      </c>
      <c r="L1548" s="146">
        <f t="shared" si="631"/>
        <v>0</v>
      </c>
    </row>
    <row r="1549" spans="1:12" s="20" customFormat="1" ht="38.25">
      <c r="A1549" s="33" t="s">
        <v>26</v>
      </c>
      <c r="B1549" s="31" t="s">
        <v>402</v>
      </c>
      <c r="C1549" s="31" t="s">
        <v>91</v>
      </c>
      <c r="D1549" s="31" t="s">
        <v>91</v>
      </c>
      <c r="E1549" s="31" t="s">
        <v>903</v>
      </c>
      <c r="F1549" s="31" t="s">
        <v>27</v>
      </c>
      <c r="G1549" s="32">
        <v>274317.5</v>
      </c>
      <c r="H1549" s="32">
        <v>274317.5</v>
      </c>
      <c r="I1549" s="153">
        <v>274317.5</v>
      </c>
      <c r="J1549" s="154">
        <v>274317.5</v>
      </c>
      <c r="K1549" s="146">
        <f t="shared" si="631"/>
        <v>0</v>
      </c>
      <c r="L1549" s="146">
        <f t="shared" si="631"/>
        <v>0</v>
      </c>
    </row>
    <row r="1550" spans="1:12" s="20" customFormat="1" ht="25.5">
      <c r="A1550" s="29" t="s">
        <v>28</v>
      </c>
      <c r="B1550" s="31" t="s">
        <v>402</v>
      </c>
      <c r="C1550" s="31" t="s">
        <v>91</v>
      </c>
      <c r="D1550" s="31" t="s">
        <v>91</v>
      </c>
      <c r="E1550" s="31" t="s">
        <v>903</v>
      </c>
      <c r="F1550" s="31" t="s">
        <v>29</v>
      </c>
      <c r="G1550" s="32">
        <f t="shared" ref="G1550:H1550" si="636">G1551</f>
        <v>5497420</v>
      </c>
      <c r="H1550" s="32">
        <f t="shared" si="636"/>
        <v>5516020</v>
      </c>
      <c r="I1550" s="153">
        <v>5497420</v>
      </c>
      <c r="J1550" s="154">
        <v>5516020</v>
      </c>
      <c r="K1550" s="146">
        <f t="shared" si="631"/>
        <v>0</v>
      </c>
      <c r="L1550" s="146">
        <f t="shared" si="631"/>
        <v>0</v>
      </c>
    </row>
    <row r="1551" spans="1:12" s="20" customFormat="1">
      <c r="A1551" s="33" t="s">
        <v>30</v>
      </c>
      <c r="B1551" s="31" t="s">
        <v>402</v>
      </c>
      <c r="C1551" s="31" t="s">
        <v>91</v>
      </c>
      <c r="D1551" s="31" t="s">
        <v>91</v>
      </c>
      <c r="E1551" s="31" t="s">
        <v>903</v>
      </c>
      <c r="F1551" s="31" t="s">
        <v>31</v>
      </c>
      <c r="G1551" s="32">
        <v>5497420</v>
      </c>
      <c r="H1551" s="32">
        <v>5516020</v>
      </c>
      <c r="I1551" s="153">
        <v>5497420</v>
      </c>
      <c r="J1551" s="154">
        <v>5516020</v>
      </c>
      <c r="K1551" s="146">
        <f t="shared" si="631"/>
        <v>0</v>
      </c>
      <c r="L1551" s="146">
        <f t="shared" si="631"/>
        <v>0</v>
      </c>
    </row>
    <row r="1552" spans="1:12" s="20" customFormat="1">
      <c r="A1552" s="29" t="s">
        <v>32</v>
      </c>
      <c r="B1552" s="31" t="s">
        <v>402</v>
      </c>
      <c r="C1552" s="31" t="s">
        <v>91</v>
      </c>
      <c r="D1552" s="31" t="s">
        <v>91</v>
      </c>
      <c r="E1552" s="31" t="s">
        <v>903</v>
      </c>
      <c r="F1552" s="31" t="s">
        <v>33</v>
      </c>
      <c r="G1552" s="32">
        <f t="shared" ref="G1552:H1552" si="637">SUM(G1553:G1554)</f>
        <v>109000</v>
      </c>
      <c r="H1552" s="32">
        <f t="shared" si="637"/>
        <v>109000</v>
      </c>
      <c r="I1552" s="153">
        <v>109000</v>
      </c>
      <c r="J1552" s="154">
        <v>109000</v>
      </c>
      <c r="K1552" s="146">
        <f t="shared" si="631"/>
        <v>0</v>
      </c>
      <c r="L1552" s="146">
        <f t="shared" si="631"/>
        <v>0</v>
      </c>
    </row>
    <row r="1553" spans="1:12" s="20" customFormat="1">
      <c r="A1553" s="33" t="s">
        <v>34</v>
      </c>
      <c r="B1553" s="31" t="s">
        <v>402</v>
      </c>
      <c r="C1553" s="31" t="s">
        <v>91</v>
      </c>
      <c r="D1553" s="31" t="s">
        <v>91</v>
      </c>
      <c r="E1553" s="31" t="s">
        <v>903</v>
      </c>
      <c r="F1553" s="31" t="s">
        <v>35</v>
      </c>
      <c r="G1553" s="32">
        <v>69000</v>
      </c>
      <c r="H1553" s="32">
        <v>69000</v>
      </c>
      <c r="I1553" s="153">
        <v>69000</v>
      </c>
      <c r="J1553" s="154">
        <v>69000</v>
      </c>
      <c r="K1553" s="146">
        <f t="shared" si="631"/>
        <v>0</v>
      </c>
      <c r="L1553" s="146">
        <f t="shared" si="631"/>
        <v>0</v>
      </c>
    </row>
    <row r="1554" spans="1:12" s="20" customFormat="1">
      <c r="A1554" s="33" t="s">
        <v>36</v>
      </c>
      <c r="B1554" s="31" t="s">
        <v>402</v>
      </c>
      <c r="C1554" s="31" t="s">
        <v>91</v>
      </c>
      <c r="D1554" s="31" t="s">
        <v>91</v>
      </c>
      <c r="E1554" s="31" t="s">
        <v>903</v>
      </c>
      <c r="F1554" s="31" t="s">
        <v>37</v>
      </c>
      <c r="G1554" s="32">
        <v>40000</v>
      </c>
      <c r="H1554" s="32">
        <v>40000</v>
      </c>
      <c r="I1554" s="153">
        <v>40000</v>
      </c>
      <c r="J1554" s="154">
        <v>40000</v>
      </c>
      <c r="K1554" s="146">
        <f t="shared" si="631"/>
        <v>0</v>
      </c>
      <c r="L1554" s="146">
        <f t="shared" si="631"/>
        <v>0</v>
      </c>
    </row>
    <row r="1555" spans="1:12" s="20" customFormat="1" ht="25.5">
      <c r="A1555" s="29" t="s">
        <v>38</v>
      </c>
      <c r="B1555" s="31" t="s">
        <v>402</v>
      </c>
      <c r="C1555" s="31" t="s">
        <v>91</v>
      </c>
      <c r="D1555" s="31" t="s">
        <v>91</v>
      </c>
      <c r="E1555" s="31" t="s">
        <v>904</v>
      </c>
      <c r="F1555" s="31" t="s">
        <v>9</v>
      </c>
      <c r="G1555" s="32">
        <f t="shared" ref="G1555:H1555" si="638">G1556</f>
        <v>43551060</v>
      </c>
      <c r="H1555" s="32">
        <f t="shared" si="638"/>
        <v>43551060</v>
      </c>
      <c r="I1555" s="153">
        <v>43551060</v>
      </c>
      <c r="J1555" s="154">
        <v>43551060</v>
      </c>
      <c r="K1555" s="146">
        <f t="shared" si="631"/>
        <v>0</v>
      </c>
      <c r="L1555" s="146">
        <f t="shared" si="631"/>
        <v>0</v>
      </c>
    </row>
    <row r="1556" spans="1:12" s="20" customFormat="1" ht="25.5">
      <c r="A1556" s="33" t="s">
        <v>20</v>
      </c>
      <c r="B1556" s="31" t="s">
        <v>402</v>
      </c>
      <c r="C1556" s="31" t="s">
        <v>91</v>
      </c>
      <c r="D1556" s="31" t="s">
        <v>91</v>
      </c>
      <c r="E1556" s="31" t="s">
        <v>904</v>
      </c>
      <c r="F1556" s="31" t="s">
        <v>21</v>
      </c>
      <c r="G1556" s="32">
        <f t="shared" ref="G1556:H1556" si="639">SUM(G1557:G1558)</f>
        <v>43551060</v>
      </c>
      <c r="H1556" s="32">
        <f t="shared" si="639"/>
        <v>43551060</v>
      </c>
      <c r="I1556" s="153">
        <v>43551060</v>
      </c>
      <c r="J1556" s="154">
        <v>43551060</v>
      </c>
      <c r="K1556" s="146">
        <f t="shared" si="631"/>
        <v>0</v>
      </c>
      <c r="L1556" s="146">
        <f t="shared" si="631"/>
        <v>0</v>
      </c>
    </row>
    <row r="1557" spans="1:12" s="20" customFormat="1">
      <c r="A1557" s="33" t="s">
        <v>40</v>
      </c>
      <c r="B1557" s="31" t="s">
        <v>402</v>
      </c>
      <c r="C1557" s="31" t="s">
        <v>91</v>
      </c>
      <c r="D1557" s="31" t="s">
        <v>91</v>
      </c>
      <c r="E1557" s="31" t="s">
        <v>904</v>
      </c>
      <c r="F1557" s="31" t="s">
        <v>41</v>
      </c>
      <c r="G1557" s="32">
        <v>33448976</v>
      </c>
      <c r="H1557" s="32">
        <v>33448976</v>
      </c>
      <c r="I1557" s="153">
        <v>33448976</v>
      </c>
      <c r="J1557" s="154">
        <v>33448976</v>
      </c>
      <c r="K1557" s="146">
        <f t="shared" si="631"/>
        <v>0</v>
      </c>
      <c r="L1557" s="146">
        <f t="shared" si="631"/>
        <v>0</v>
      </c>
    </row>
    <row r="1558" spans="1:12" s="20" customFormat="1" ht="38.25">
      <c r="A1558" s="33" t="s">
        <v>26</v>
      </c>
      <c r="B1558" s="31" t="s">
        <v>402</v>
      </c>
      <c r="C1558" s="31" t="s">
        <v>91</v>
      </c>
      <c r="D1558" s="31" t="s">
        <v>91</v>
      </c>
      <c r="E1558" s="31" t="s">
        <v>904</v>
      </c>
      <c r="F1558" s="31" t="s">
        <v>27</v>
      </c>
      <c r="G1558" s="32">
        <v>10102084</v>
      </c>
      <c r="H1558" s="32">
        <v>10102084</v>
      </c>
      <c r="I1558" s="153">
        <v>10102084</v>
      </c>
      <c r="J1558" s="154">
        <v>10102084</v>
      </c>
      <c r="K1558" s="146">
        <f t="shared" si="631"/>
        <v>0</v>
      </c>
      <c r="L1558" s="146">
        <f t="shared" si="631"/>
        <v>0</v>
      </c>
    </row>
    <row r="1559" spans="1:12" s="20" customFormat="1">
      <c r="A1559" s="21" t="s">
        <v>551</v>
      </c>
      <c r="B1559" s="22" t="s">
        <v>402</v>
      </c>
      <c r="C1559" s="23" t="s">
        <v>242</v>
      </c>
      <c r="D1559" s="23" t="s">
        <v>7</v>
      </c>
      <c r="E1559" s="23" t="s">
        <v>8</v>
      </c>
      <c r="F1559" s="23" t="s">
        <v>9</v>
      </c>
      <c r="G1559" s="24">
        <f t="shared" ref="G1559:H1565" si="640">G1560</f>
        <v>1162500</v>
      </c>
      <c r="H1559" s="24">
        <f t="shared" si="640"/>
        <v>1162500</v>
      </c>
      <c r="I1559" s="149">
        <v>1162500</v>
      </c>
      <c r="J1559" s="150">
        <v>1162500</v>
      </c>
      <c r="K1559" s="146">
        <f t="shared" si="631"/>
        <v>0</v>
      </c>
      <c r="L1559" s="146">
        <f t="shared" si="631"/>
        <v>0</v>
      </c>
    </row>
    <row r="1560" spans="1:12" s="20" customFormat="1">
      <c r="A1560" s="25" t="s">
        <v>243</v>
      </c>
      <c r="B1560" s="26" t="s">
        <v>402</v>
      </c>
      <c r="C1560" s="27" t="s">
        <v>242</v>
      </c>
      <c r="D1560" s="27" t="s">
        <v>11</v>
      </c>
      <c r="E1560" s="27" t="s">
        <v>8</v>
      </c>
      <c r="F1560" s="27" t="s">
        <v>9</v>
      </c>
      <c r="G1560" s="28">
        <f t="shared" si="640"/>
        <v>1162500</v>
      </c>
      <c r="H1560" s="28">
        <f t="shared" si="640"/>
        <v>1162500</v>
      </c>
      <c r="I1560" s="151">
        <v>1162500</v>
      </c>
      <c r="J1560" s="152">
        <v>1162500</v>
      </c>
      <c r="K1560" s="146">
        <f t="shared" si="631"/>
        <v>0</v>
      </c>
      <c r="L1560" s="146">
        <f t="shared" si="631"/>
        <v>0</v>
      </c>
    </row>
    <row r="1561" spans="1:12" s="20" customFormat="1">
      <c r="A1561" s="29" t="s">
        <v>244</v>
      </c>
      <c r="B1561" s="30" t="s">
        <v>402</v>
      </c>
      <c r="C1561" s="31" t="s">
        <v>242</v>
      </c>
      <c r="D1561" s="31" t="s">
        <v>11</v>
      </c>
      <c r="E1561" s="38" t="s">
        <v>245</v>
      </c>
      <c r="F1561" s="31" t="s">
        <v>9</v>
      </c>
      <c r="G1561" s="32">
        <f t="shared" si="640"/>
        <v>1162500</v>
      </c>
      <c r="H1561" s="32">
        <f t="shared" si="640"/>
        <v>1162500</v>
      </c>
      <c r="I1561" s="153">
        <v>1162500</v>
      </c>
      <c r="J1561" s="154">
        <v>1162500</v>
      </c>
      <c r="K1561" s="146">
        <f t="shared" si="631"/>
        <v>0</v>
      </c>
      <c r="L1561" s="146">
        <f t="shared" si="631"/>
        <v>0</v>
      </c>
    </row>
    <row r="1562" spans="1:12" s="20" customFormat="1" ht="51">
      <c r="A1562" s="29" t="s">
        <v>376</v>
      </c>
      <c r="B1562" s="30" t="s">
        <v>402</v>
      </c>
      <c r="C1562" s="31" t="s">
        <v>242</v>
      </c>
      <c r="D1562" s="31" t="s">
        <v>11</v>
      </c>
      <c r="E1562" s="38" t="s">
        <v>247</v>
      </c>
      <c r="F1562" s="31" t="s">
        <v>9</v>
      </c>
      <c r="G1562" s="32">
        <f t="shared" si="640"/>
        <v>1162500</v>
      </c>
      <c r="H1562" s="32">
        <f t="shared" si="640"/>
        <v>1162500</v>
      </c>
      <c r="I1562" s="153">
        <v>1162500</v>
      </c>
      <c r="J1562" s="154">
        <v>1162500</v>
      </c>
      <c r="K1562" s="146">
        <f t="shared" si="631"/>
        <v>0</v>
      </c>
      <c r="L1562" s="146">
        <f t="shared" si="631"/>
        <v>0</v>
      </c>
    </row>
    <row r="1563" spans="1:12" s="20" customFormat="1" ht="63.75">
      <c r="A1563" s="29" t="s">
        <v>248</v>
      </c>
      <c r="B1563" s="30" t="s">
        <v>402</v>
      </c>
      <c r="C1563" s="31" t="s">
        <v>242</v>
      </c>
      <c r="D1563" s="31" t="s">
        <v>11</v>
      </c>
      <c r="E1563" s="38" t="s">
        <v>249</v>
      </c>
      <c r="F1563" s="31" t="s">
        <v>9</v>
      </c>
      <c r="G1563" s="32">
        <f t="shared" si="640"/>
        <v>1162500</v>
      </c>
      <c r="H1563" s="32">
        <f t="shared" si="640"/>
        <v>1162500</v>
      </c>
      <c r="I1563" s="153">
        <v>1162500</v>
      </c>
      <c r="J1563" s="154">
        <v>1162500</v>
      </c>
      <c r="K1563" s="146">
        <f t="shared" si="631"/>
        <v>0</v>
      </c>
      <c r="L1563" s="146">
        <f t="shared" si="631"/>
        <v>0</v>
      </c>
    </row>
    <row r="1564" spans="1:12" s="20" customFormat="1" ht="25.5">
      <c r="A1564" s="29" t="s">
        <v>250</v>
      </c>
      <c r="B1564" s="30" t="s">
        <v>402</v>
      </c>
      <c r="C1564" s="31" t="s">
        <v>242</v>
      </c>
      <c r="D1564" s="31" t="s">
        <v>11</v>
      </c>
      <c r="E1564" s="38" t="s">
        <v>251</v>
      </c>
      <c r="F1564" s="31" t="s">
        <v>9</v>
      </c>
      <c r="G1564" s="32">
        <f t="shared" si="640"/>
        <v>1162500</v>
      </c>
      <c r="H1564" s="32">
        <f t="shared" si="640"/>
        <v>1162500</v>
      </c>
      <c r="I1564" s="153">
        <v>1162500</v>
      </c>
      <c r="J1564" s="154">
        <v>1162500</v>
      </c>
      <c r="K1564" s="146">
        <f t="shared" si="631"/>
        <v>0</v>
      </c>
      <c r="L1564" s="146">
        <f t="shared" si="631"/>
        <v>0</v>
      </c>
    </row>
    <row r="1565" spans="1:12" s="20" customFormat="1" ht="25.5">
      <c r="A1565" s="33" t="s">
        <v>28</v>
      </c>
      <c r="B1565" s="30" t="s">
        <v>402</v>
      </c>
      <c r="C1565" s="31" t="s">
        <v>242</v>
      </c>
      <c r="D1565" s="31" t="s">
        <v>11</v>
      </c>
      <c r="E1565" s="38" t="s">
        <v>251</v>
      </c>
      <c r="F1565" s="31" t="s">
        <v>29</v>
      </c>
      <c r="G1565" s="32">
        <f t="shared" si="640"/>
        <v>1162500</v>
      </c>
      <c r="H1565" s="32">
        <f t="shared" si="640"/>
        <v>1162500</v>
      </c>
      <c r="I1565" s="153">
        <v>1162500</v>
      </c>
      <c r="J1565" s="154">
        <v>1162500</v>
      </c>
      <c r="K1565" s="146">
        <f t="shared" si="631"/>
        <v>0</v>
      </c>
      <c r="L1565" s="146">
        <f t="shared" si="631"/>
        <v>0</v>
      </c>
    </row>
    <row r="1566" spans="1:12" s="20" customFormat="1">
      <c r="A1566" s="33" t="s">
        <v>30</v>
      </c>
      <c r="B1566" s="30" t="s">
        <v>402</v>
      </c>
      <c r="C1566" s="31" t="s">
        <v>242</v>
      </c>
      <c r="D1566" s="31" t="s">
        <v>11</v>
      </c>
      <c r="E1566" s="38" t="s">
        <v>251</v>
      </c>
      <c r="F1566" s="31" t="s">
        <v>31</v>
      </c>
      <c r="G1566" s="32">
        <v>1162500</v>
      </c>
      <c r="H1566" s="32">
        <v>1162500</v>
      </c>
      <c r="I1566" s="153">
        <v>1162500</v>
      </c>
      <c r="J1566" s="154">
        <v>1162500</v>
      </c>
      <c r="K1566" s="146">
        <f t="shared" si="631"/>
        <v>0</v>
      </c>
      <c r="L1566" s="146">
        <f t="shared" si="631"/>
        <v>0</v>
      </c>
    </row>
    <row r="1567" spans="1:12" s="20" customFormat="1">
      <c r="A1567" s="21" t="s">
        <v>311</v>
      </c>
      <c r="B1567" s="22" t="s">
        <v>402</v>
      </c>
      <c r="C1567" s="23" t="s">
        <v>312</v>
      </c>
      <c r="D1567" s="23" t="s">
        <v>7</v>
      </c>
      <c r="E1567" s="23" t="s">
        <v>8</v>
      </c>
      <c r="F1567" s="23" t="s">
        <v>9</v>
      </c>
      <c r="G1567" s="24">
        <f t="shared" ref="G1567:H1569" si="641">G1568</f>
        <v>15164150</v>
      </c>
      <c r="H1567" s="24">
        <f t="shared" si="641"/>
        <v>15164150</v>
      </c>
      <c r="I1567" s="149">
        <v>15164150</v>
      </c>
      <c r="J1567" s="150">
        <v>15164150</v>
      </c>
      <c r="K1567" s="146">
        <f t="shared" si="631"/>
        <v>0</v>
      </c>
      <c r="L1567" s="146">
        <f t="shared" si="631"/>
        <v>0</v>
      </c>
    </row>
    <row r="1568" spans="1:12" s="20" customFormat="1">
      <c r="A1568" s="25" t="s">
        <v>313</v>
      </c>
      <c r="B1568" s="26" t="s">
        <v>402</v>
      </c>
      <c r="C1568" s="27">
        <v>10</v>
      </c>
      <c r="D1568" s="27" t="s">
        <v>13</v>
      </c>
      <c r="E1568" s="27" t="s">
        <v>8</v>
      </c>
      <c r="F1568" s="27" t="s">
        <v>9</v>
      </c>
      <c r="G1568" s="28">
        <f t="shared" si="641"/>
        <v>15164150</v>
      </c>
      <c r="H1568" s="28">
        <f t="shared" si="641"/>
        <v>15164150</v>
      </c>
      <c r="I1568" s="151">
        <v>15164150</v>
      </c>
      <c r="J1568" s="152">
        <v>15164150</v>
      </c>
      <c r="K1568" s="146">
        <f t="shared" si="631"/>
        <v>0</v>
      </c>
      <c r="L1568" s="146">
        <f t="shared" si="631"/>
        <v>0</v>
      </c>
    </row>
    <row r="1569" spans="1:12" s="20" customFormat="1" ht="25.5">
      <c r="A1569" s="42" t="s">
        <v>377</v>
      </c>
      <c r="B1569" s="38" t="s">
        <v>402</v>
      </c>
      <c r="C1569" s="38">
        <v>10</v>
      </c>
      <c r="D1569" s="38" t="s">
        <v>13</v>
      </c>
      <c r="E1569" s="38" t="s">
        <v>378</v>
      </c>
      <c r="F1569" s="38" t="s">
        <v>9</v>
      </c>
      <c r="G1569" s="39">
        <f t="shared" si="641"/>
        <v>15164150</v>
      </c>
      <c r="H1569" s="39">
        <f t="shared" si="641"/>
        <v>15164150</v>
      </c>
      <c r="I1569" s="159">
        <v>15164150</v>
      </c>
      <c r="J1569" s="160">
        <v>15164150</v>
      </c>
      <c r="K1569" s="146">
        <f t="shared" si="631"/>
        <v>0</v>
      </c>
      <c r="L1569" s="146">
        <f t="shared" si="631"/>
        <v>0</v>
      </c>
    </row>
    <row r="1570" spans="1:12" s="20" customFormat="1" ht="38.25">
      <c r="A1570" s="42" t="s">
        <v>379</v>
      </c>
      <c r="B1570" s="38" t="s">
        <v>402</v>
      </c>
      <c r="C1570" s="38">
        <v>10</v>
      </c>
      <c r="D1570" s="38" t="s">
        <v>13</v>
      </c>
      <c r="E1570" s="38" t="s">
        <v>380</v>
      </c>
      <c r="F1570" s="38" t="s">
        <v>9</v>
      </c>
      <c r="G1570" s="39">
        <f t="shared" ref="G1570:H1570" si="642">G1571+G1575</f>
        <v>15164150</v>
      </c>
      <c r="H1570" s="39">
        <f t="shared" si="642"/>
        <v>15164150</v>
      </c>
      <c r="I1570" s="159">
        <v>15164150</v>
      </c>
      <c r="J1570" s="160">
        <v>15164150</v>
      </c>
      <c r="K1570" s="146">
        <f t="shared" si="631"/>
        <v>0</v>
      </c>
      <c r="L1570" s="146">
        <f t="shared" si="631"/>
        <v>0</v>
      </c>
    </row>
    <row r="1571" spans="1:12" s="20" customFormat="1" ht="38.25">
      <c r="A1571" s="36" t="s">
        <v>905</v>
      </c>
      <c r="B1571" s="38" t="s">
        <v>402</v>
      </c>
      <c r="C1571" s="38">
        <v>10</v>
      </c>
      <c r="D1571" s="38" t="s">
        <v>13</v>
      </c>
      <c r="E1571" s="38" t="s">
        <v>906</v>
      </c>
      <c r="F1571" s="38" t="s">
        <v>9</v>
      </c>
      <c r="G1571" s="39">
        <f t="shared" ref="G1571:H1573" si="643">G1572</f>
        <v>3595030</v>
      </c>
      <c r="H1571" s="39">
        <f t="shared" si="643"/>
        <v>3595030</v>
      </c>
      <c r="I1571" s="159">
        <v>3595030</v>
      </c>
      <c r="J1571" s="160">
        <v>3595030</v>
      </c>
      <c r="K1571" s="146">
        <f t="shared" si="631"/>
        <v>0</v>
      </c>
      <c r="L1571" s="146">
        <f t="shared" si="631"/>
        <v>0</v>
      </c>
    </row>
    <row r="1572" spans="1:12" s="20" customFormat="1" ht="38.25">
      <c r="A1572" s="29" t="s">
        <v>907</v>
      </c>
      <c r="B1572" s="31" t="s">
        <v>402</v>
      </c>
      <c r="C1572" s="31">
        <v>10</v>
      </c>
      <c r="D1572" s="31" t="s">
        <v>13</v>
      </c>
      <c r="E1572" s="31" t="s">
        <v>908</v>
      </c>
      <c r="F1572" s="31" t="s">
        <v>9</v>
      </c>
      <c r="G1572" s="32">
        <f t="shared" si="643"/>
        <v>3595030</v>
      </c>
      <c r="H1572" s="32">
        <f t="shared" si="643"/>
        <v>3595030</v>
      </c>
      <c r="I1572" s="153">
        <v>3595030</v>
      </c>
      <c r="J1572" s="154">
        <v>3595030</v>
      </c>
      <c r="K1572" s="146">
        <f t="shared" si="631"/>
        <v>0</v>
      </c>
      <c r="L1572" s="146">
        <f t="shared" si="631"/>
        <v>0</v>
      </c>
    </row>
    <row r="1573" spans="1:12" s="20" customFormat="1" ht="38.25">
      <c r="A1573" s="29" t="s">
        <v>209</v>
      </c>
      <c r="B1573" s="31" t="s">
        <v>402</v>
      </c>
      <c r="C1573" s="31">
        <v>10</v>
      </c>
      <c r="D1573" s="31" t="s">
        <v>13</v>
      </c>
      <c r="E1573" s="31" t="s">
        <v>908</v>
      </c>
      <c r="F1573" s="31" t="s">
        <v>210</v>
      </c>
      <c r="G1573" s="32">
        <f t="shared" si="643"/>
        <v>3595030</v>
      </c>
      <c r="H1573" s="32">
        <f t="shared" si="643"/>
        <v>3595030</v>
      </c>
      <c r="I1573" s="153">
        <v>3595030</v>
      </c>
      <c r="J1573" s="154">
        <v>3595030</v>
      </c>
      <c r="K1573" s="146">
        <f t="shared" si="631"/>
        <v>0</v>
      </c>
      <c r="L1573" s="146">
        <f t="shared" si="631"/>
        <v>0</v>
      </c>
    </row>
    <row r="1574" spans="1:12" s="20" customFormat="1" ht="51">
      <c r="A1574" s="33" t="s">
        <v>211</v>
      </c>
      <c r="B1574" s="31" t="s">
        <v>402</v>
      </c>
      <c r="C1574" s="31">
        <v>10</v>
      </c>
      <c r="D1574" s="31" t="s">
        <v>13</v>
      </c>
      <c r="E1574" s="31" t="s">
        <v>908</v>
      </c>
      <c r="F1574" s="31" t="s">
        <v>212</v>
      </c>
      <c r="G1574" s="32">
        <v>3595030</v>
      </c>
      <c r="H1574" s="32">
        <v>3595030</v>
      </c>
      <c r="I1574" s="153">
        <v>3595030</v>
      </c>
      <c r="J1574" s="154">
        <v>3595030</v>
      </c>
      <c r="K1574" s="146">
        <f t="shared" si="631"/>
        <v>0</v>
      </c>
      <c r="L1574" s="146">
        <f t="shared" si="631"/>
        <v>0</v>
      </c>
    </row>
    <row r="1575" spans="1:12" s="20" customFormat="1" ht="51">
      <c r="A1575" s="36" t="s">
        <v>909</v>
      </c>
      <c r="B1575" s="38" t="s">
        <v>402</v>
      </c>
      <c r="C1575" s="38">
        <v>10</v>
      </c>
      <c r="D1575" s="38" t="s">
        <v>13</v>
      </c>
      <c r="E1575" s="38" t="s">
        <v>910</v>
      </c>
      <c r="F1575" s="38" t="s">
        <v>9</v>
      </c>
      <c r="G1575" s="39">
        <f t="shared" ref="G1575:H1577" si="644">G1576</f>
        <v>11569120</v>
      </c>
      <c r="H1575" s="39">
        <f t="shared" si="644"/>
        <v>11569120</v>
      </c>
      <c r="I1575" s="159">
        <v>11569120</v>
      </c>
      <c r="J1575" s="160">
        <v>11569120</v>
      </c>
      <c r="K1575" s="146">
        <f t="shared" si="631"/>
        <v>0</v>
      </c>
      <c r="L1575" s="146">
        <f t="shared" si="631"/>
        <v>0</v>
      </c>
    </row>
    <row r="1576" spans="1:12" s="20" customFormat="1" ht="38.25">
      <c r="A1576" s="29" t="s">
        <v>911</v>
      </c>
      <c r="B1576" s="31" t="s">
        <v>402</v>
      </c>
      <c r="C1576" s="31">
        <v>10</v>
      </c>
      <c r="D1576" s="31" t="s">
        <v>13</v>
      </c>
      <c r="E1576" s="31" t="s">
        <v>912</v>
      </c>
      <c r="F1576" s="31" t="s">
        <v>9</v>
      </c>
      <c r="G1576" s="32">
        <f t="shared" si="644"/>
        <v>11569120</v>
      </c>
      <c r="H1576" s="32">
        <f t="shared" si="644"/>
        <v>11569120</v>
      </c>
      <c r="I1576" s="153">
        <v>11569120</v>
      </c>
      <c r="J1576" s="154">
        <v>11569120</v>
      </c>
      <c r="K1576" s="146">
        <f t="shared" si="631"/>
        <v>0</v>
      </c>
      <c r="L1576" s="146">
        <f t="shared" si="631"/>
        <v>0</v>
      </c>
    </row>
    <row r="1577" spans="1:12" s="20" customFormat="1" ht="38.25">
      <c r="A1577" s="29" t="s">
        <v>209</v>
      </c>
      <c r="B1577" s="31" t="s">
        <v>402</v>
      </c>
      <c r="C1577" s="31">
        <v>10</v>
      </c>
      <c r="D1577" s="31" t="s">
        <v>13</v>
      </c>
      <c r="E1577" s="31" t="s">
        <v>912</v>
      </c>
      <c r="F1577" s="31" t="s">
        <v>210</v>
      </c>
      <c r="G1577" s="32">
        <f t="shared" si="644"/>
        <v>11569120</v>
      </c>
      <c r="H1577" s="32">
        <f t="shared" si="644"/>
        <v>11569120</v>
      </c>
      <c r="I1577" s="153">
        <v>11569120</v>
      </c>
      <c r="J1577" s="154">
        <v>11569120</v>
      </c>
      <c r="K1577" s="146">
        <f t="shared" si="631"/>
        <v>0</v>
      </c>
      <c r="L1577" s="146">
        <f t="shared" si="631"/>
        <v>0</v>
      </c>
    </row>
    <row r="1578" spans="1:12" s="20" customFormat="1" ht="51">
      <c r="A1578" s="33" t="s">
        <v>826</v>
      </c>
      <c r="B1578" s="31" t="s">
        <v>402</v>
      </c>
      <c r="C1578" s="31">
        <v>10</v>
      </c>
      <c r="D1578" s="31" t="s">
        <v>13</v>
      </c>
      <c r="E1578" s="31" t="s">
        <v>912</v>
      </c>
      <c r="F1578" s="31" t="s">
        <v>827</v>
      </c>
      <c r="G1578" s="32">
        <v>11569120</v>
      </c>
      <c r="H1578" s="32">
        <v>11569120</v>
      </c>
      <c r="I1578" s="153">
        <v>11569120</v>
      </c>
      <c r="J1578" s="154">
        <v>11569120</v>
      </c>
      <c r="K1578" s="146">
        <f t="shared" si="631"/>
        <v>0</v>
      </c>
      <c r="L1578" s="146">
        <f t="shared" si="631"/>
        <v>0</v>
      </c>
    </row>
    <row r="1579" spans="1:12" s="20" customFormat="1">
      <c r="A1579" s="29"/>
      <c r="B1579" s="31"/>
      <c r="C1579" s="31"/>
      <c r="D1579" s="31"/>
      <c r="E1579" s="31"/>
      <c r="F1579" s="31"/>
      <c r="G1579" s="32"/>
      <c r="H1579" s="32"/>
      <c r="I1579" s="153"/>
      <c r="J1579" s="154"/>
      <c r="K1579" s="146">
        <f t="shared" si="631"/>
        <v>0</v>
      </c>
      <c r="L1579" s="146">
        <f t="shared" si="631"/>
        <v>0</v>
      </c>
    </row>
    <row r="1580" spans="1:12" s="20" customFormat="1">
      <c r="A1580" s="16" t="s">
        <v>913</v>
      </c>
      <c r="B1580" s="17" t="s">
        <v>404</v>
      </c>
      <c r="C1580" s="18" t="s">
        <v>7</v>
      </c>
      <c r="D1580" s="18" t="s">
        <v>7</v>
      </c>
      <c r="E1580" s="18" t="s">
        <v>8</v>
      </c>
      <c r="F1580" s="18" t="s">
        <v>9</v>
      </c>
      <c r="G1580" s="19">
        <f>G1581+G1611+G1624+G1642</f>
        <v>85126440</v>
      </c>
      <c r="H1580" s="19">
        <f>H1581+H1611+H1624+H1642</f>
        <v>66059620</v>
      </c>
      <c r="I1580" s="157">
        <v>85126440</v>
      </c>
      <c r="J1580" s="158">
        <v>66059620</v>
      </c>
      <c r="K1580" s="146">
        <f t="shared" si="631"/>
        <v>0</v>
      </c>
      <c r="L1580" s="146">
        <f t="shared" si="631"/>
        <v>0</v>
      </c>
    </row>
    <row r="1581" spans="1:12" s="20" customFormat="1">
      <c r="A1581" s="21" t="s">
        <v>10</v>
      </c>
      <c r="B1581" s="22" t="s">
        <v>404</v>
      </c>
      <c r="C1581" s="23" t="s">
        <v>11</v>
      </c>
      <c r="D1581" s="23" t="s">
        <v>7</v>
      </c>
      <c r="E1581" s="23" t="s">
        <v>8</v>
      </c>
      <c r="F1581" s="23" t="s">
        <v>9</v>
      </c>
      <c r="G1581" s="24">
        <f t="shared" ref="G1581:H1582" si="645">G1582</f>
        <v>53053320</v>
      </c>
      <c r="H1581" s="24">
        <f t="shared" si="645"/>
        <v>53061320</v>
      </c>
      <c r="I1581" s="149">
        <v>53053320</v>
      </c>
      <c r="J1581" s="150">
        <v>53061320</v>
      </c>
      <c r="K1581" s="146">
        <f t="shared" si="631"/>
        <v>0</v>
      </c>
      <c r="L1581" s="146">
        <f t="shared" si="631"/>
        <v>0</v>
      </c>
    </row>
    <row r="1582" spans="1:12" s="20" customFormat="1">
      <c r="A1582" s="25" t="s">
        <v>50</v>
      </c>
      <c r="B1582" s="26" t="s">
        <v>404</v>
      </c>
      <c r="C1582" s="27" t="s">
        <v>11</v>
      </c>
      <c r="D1582" s="27" t="s">
        <v>51</v>
      </c>
      <c r="E1582" s="27" t="s">
        <v>8</v>
      </c>
      <c r="F1582" s="27" t="s">
        <v>9</v>
      </c>
      <c r="G1582" s="28">
        <f t="shared" si="645"/>
        <v>53053320</v>
      </c>
      <c r="H1582" s="28">
        <f t="shared" si="645"/>
        <v>53061320</v>
      </c>
      <c r="I1582" s="151">
        <v>53053320</v>
      </c>
      <c r="J1582" s="152">
        <v>53061320</v>
      </c>
      <c r="K1582" s="146">
        <f t="shared" si="631"/>
        <v>0</v>
      </c>
      <c r="L1582" s="146">
        <f t="shared" si="631"/>
        <v>0</v>
      </c>
    </row>
    <row r="1583" spans="1:12" s="20" customFormat="1" ht="25.5">
      <c r="A1583" s="33" t="s">
        <v>914</v>
      </c>
      <c r="B1583" s="30" t="s">
        <v>404</v>
      </c>
      <c r="C1583" s="31" t="s">
        <v>11</v>
      </c>
      <c r="D1583" s="31" t="s">
        <v>51</v>
      </c>
      <c r="E1583" s="31" t="s">
        <v>915</v>
      </c>
      <c r="F1583" s="31" t="s">
        <v>9</v>
      </c>
      <c r="G1583" s="32">
        <f t="shared" ref="G1583:H1583" si="646">G1584+G1602</f>
        <v>53053320</v>
      </c>
      <c r="H1583" s="32">
        <f t="shared" si="646"/>
        <v>53061320</v>
      </c>
      <c r="I1583" s="153">
        <v>53053320</v>
      </c>
      <c r="J1583" s="154">
        <v>53061320</v>
      </c>
      <c r="K1583" s="146">
        <f t="shared" si="631"/>
        <v>0</v>
      </c>
      <c r="L1583" s="146">
        <f t="shared" si="631"/>
        <v>0</v>
      </c>
    </row>
    <row r="1584" spans="1:12" s="20" customFormat="1" ht="25.5">
      <c r="A1584" s="33" t="s">
        <v>916</v>
      </c>
      <c r="B1584" s="30" t="s">
        <v>404</v>
      </c>
      <c r="C1584" s="31" t="s">
        <v>11</v>
      </c>
      <c r="D1584" s="31" t="s">
        <v>51</v>
      </c>
      <c r="E1584" s="31" t="s">
        <v>917</v>
      </c>
      <c r="F1584" s="31" t="s">
        <v>9</v>
      </c>
      <c r="G1584" s="32">
        <f t="shared" ref="G1584:H1584" si="647">G1585+G1595+G1599</f>
        <v>49003320</v>
      </c>
      <c r="H1584" s="32">
        <f t="shared" si="647"/>
        <v>49011320</v>
      </c>
      <c r="I1584" s="153">
        <v>49003320</v>
      </c>
      <c r="J1584" s="154">
        <v>49011320</v>
      </c>
      <c r="K1584" s="146">
        <f t="shared" si="631"/>
        <v>0</v>
      </c>
      <c r="L1584" s="146">
        <f t="shared" si="631"/>
        <v>0</v>
      </c>
    </row>
    <row r="1585" spans="1:12" s="20" customFormat="1" ht="25.5">
      <c r="A1585" s="33" t="s">
        <v>18</v>
      </c>
      <c r="B1585" s="30" t="s">
        <v>404</v>
      </c>
      <c r="C1585" s="31" t="s">
        <v>11</v>
      </c>
      <c r="D1585" s="31" t="s">
        <v>51</v>
      </c>
      <c r="E1585" s="31" t="s">
        <v>918</v>
      </c>
      <c r="F1585" s="31" t="s">
        <v>9</v>
      </c>
      <c r="G1585" s="32">
        <f t="shared" ref="G1585:H1585" si="648">G1586+G1589+G1591</f>
        <v>4102410</v>
      </c>
      <c r="H1585" s="32">
        <f t="shared" si="648"/>
        <v>4110410</v>
      </c>
      <c r="I1585" s="153">
        <v>4102410</v>
      </c>
      <c r="J1585" s="154">
        <v>4110410</v>
      </c>
      <c r="K1585" s="146">
        <f t="shared" si="631"/>
        <v>0</v>
      </c>
      <c r="L1585" s="146">
        <f t="shared" si="631"/>
        <v>0</v>
      </c>
    </row>
    <row r="1586" spans="1:12" s="20" customFormat="1" ht="25.5">
      <c r="A1586" s="33" t="s">
        <v>20</v>
      </c>
      <c r="B1586" s="30" t="s">
        <v>404</v>
      </c>
      <c r="C1586" s="31" t="s">
        <v>11</v>
      </c>
      <c r="D1586" s="31" t="s">
        <v>51</v>
      </c>
      <c r="E1586" s="31" t="s">
        <v>918</v>
      </c>
      <c r="F1586" s="31" t="s">
        <v>21</v>
      </c>
      <c r="G1586" s="32">
        <f t="shared" ref="G1586:H1586" si="649">SUM(G1587:G1588)</f>
        <v>994437</v>
      </c>
      <c r="H1586" s="32">
        <f t="shared" si="649"/>
        <v>994437</v>
      </c>
      <c r="I1586" s="153">
        <v>994437</v>
      </c>
      <c r="J1586" s="154">
        <v>994437</v>
      </c>
      <c r="K1586" s="146">
        <f t="shared" si="631"/>
        <v>0</v>
      </c>
      <c r="L1586" s="146">
        <f t="shared" si="631"/>
        <v>0</v>
      </c>
    </row>
    <row r="1587" spans="1:12" s="20" customFormat="1" ht="25.5">
      <c r="A1587" s="33" t="s">
        <v>22</v>
      </c>
      <c r="B1587" s="30" t="s">
        <v>404</v>
      </c>
      <c r="C1587" s="31" t="s">
        <v>11</v>
      </c>
      <c r="D1587" s="31" t="s">
        <v>51</v>
      </c>
      <c r="E1587" s="31" t="s">
        <v>918</v>
      </c>
      <c r="F1587" s="31" t="s">
        <v>23</v>
      </c>
      <c r="G1587" s="32">
        <v>763772.5</v>
      </c>
      <c r="H1587" s="32">
        <v>763772.5</v>
      </c>
      <c r="I1587" s="153">
        <v>763772.5</v>
      </c>
      <c r="J1587" s="154">
        <v>763772.5</v>
      </c>
      <c r="K1587" s="146">
        <f t="shared" si="631"/>
        <v>0</v>
      </c>
      <c r="L1587" s="146">
        <f t="shared" si="631"/>
        <v>0</v>
      </c>
    </row>
    <row r="1588" spans="1:12" s="20" customFormat="1" ht="38.25">
      <c r="A1588" s="33" t="s">
        <v>26</v>
      </c>
      <c r="B1588" s="30" t="s">
        <v>404</v>
      </c>
      <c r="C1588" s="31" t="s">
        <v>11</v>
      </c>
      <c r="D1588" s="31" t="s">
        <v>51</v>
      </c>
      <c r="E1588" s="31" t="s">
        <v>918</v>
      </c>
      <c r="F1588" s="31" t="s">
        <v>27</v>
      </c>
      <c r="G1588" s="32">
        <v>230664.5</v>
      </c>
      <c r="H1588" s="32">
        <v>230664.5</v>
      </c>
      <c r="I1588" s="153">
        <v>230664.5</v>
      </c>
      <c r="J1588" s="154">
        <v>230664.5</v>
      </c>
      <c r="K1588" s="146">
        <f t="shared" si="631"/>
        <v>0</v>
      </c>
      <c r="L1588" s="146">
        <f t="shared" si="631"/>
        <v>0</v>
      </c>
    </row>
    <row r="1589" spans="1:12" s="20" customFormat="1" ht="25.5">
      <c r="A1589" s="33" t="s">
        <v>28</v>
      </c>
      <c r="B1589" s="30" t="s">
        <v>404</v>
      </c>
      <c r="C1589" s="31" t="s">
        <v>11</v>
      </c>
      <c r="D1589" s="31" t="s">
        <v>51</v>
      </c>
      <c r="E1589" s="31" t="s">
        <v>918</v>
      </c>
      <c r="F1589" s="31" t="s">
        <v>29</v>
      </c>
      <c r="G1589" s="32">
        <f t="shared" ref="G1589:H1589" si="650">G1590</f>
        <v>2881673</v>
      </c>
      <c r="H1589" s="32">
        <f t="shared" si="650"/>
        <v>2889673</v>
      </c>
      <c r="I1589" s="153">
        <v>2881673</v>
      </c>
      <c r="J1589" s="154">
        <v>2889673</v>
      </c>
      <c r="K1589" s="146">
        <f t="shared" si="631"/>
        <v>0</v>
      </c>
      <c r="L1589" s="146">
        <f t="shared" si="631"/>
        <v>0</v>
      </c>
    </row>
    <row r="1590" spans="1:12" s="20" customFormat="1">
      <c r="A1590" s="33" t="s">
        <v>30</v>
      </c>
      <c r="B1590" s="30" t="s">
        <v>404</v>
      </c>
      <c r="C1590" s="31" t="s">
        <v>11</v>
      </c>
      <c r="D1590" s="31" t="s">
        <v>51</v>
      </c>
      <c r="E1590" s="31" t="s">
        <v>918</v>
      </c>
      <c r="F1590" s="31" t="s">
        <v>31</v>
      </c>
      <c r="G1590" s="32">
        <v>2881673</v>
      </c>
      <c r="H1590" s="32">
        <v>2889673</v>
      </c>
      <c r="I1590" s="153">
        <v>2881673</v>
      </c>
      <c r="J1590" s="154">
        <v>2889673</v>
      </c>
      <c r="K1590" s="146">
        <f t="shared" si="631"/>
        <v>0</v>
      </c>
      <c r="L1590" s="146">
        <f t="shared" si="631"/>
        <v>0</v>
      </c>
    </row>
    <row r="1591" spans="1:12" s="20" customFormat="1">
      <c r="A1591" s="33" t="s">
        <v>32</v>
      </c>
      <c r="B1591" s="30" t="s">
        <v>404</v>
      </c>
      <c r="C1591" s="31" t="s">
        <v>11</v>
      </c>
      <c r="D1591" s="31" t="s">
        <v>51</v>
      </c>
      <c r="E1591" s="31" t="s">
        <v>918</v>
      </c>
      <c r="F1591" s="31" t="s">
        <v>33</v>
      </c>
      <c r="G1591" s="32">
        <f t="shared" ref="G1591:H1591" si="651">SUM(G1592:G1594)</f>
        <v>226300</v>
      </c>
      <c r="H1591" s="32">
        <f t="shared" si="651"/>
        <v>226300</v>
      </c>
      <c r="I1591" s="153">
        <v>226300</v>
      </c>
      <c r="J1591" s="154">
        <v>226300</v>
      </c>
      <c r="K1591" s="146">
        <f t="shared" si="631"/>
        <v>0</v>
      </c>
      <c r="L1591" s="146">
        <f t="shared" si="631"/>
        <v>0</v>
      </c>
    </row>
    <row r="1592" spans="1:12" s="20" customFormat="1">
      <c r="A1592" s="33" t="s">
        <v>34</v>
      </c>
      <c r="B1592" s="30" t="s">
        <v>404</v>
      </c>
      <c r="C1592" s="31" t="s">
        <v>11</v>
      </c>
      <c r="D1592" s="31" t="s">
        <v>51</v>
      </c>
      <c r="E1592" s="31" t="s">
        <v>918</v>
      </c>
      <c r="F1592" s="31" t="s">
        <v>35</v>
      </c>
      <c r="G1592" s="32">
        <v>215000</v>
      </c>
      <c r="H1592" s="32">
        <v>215000</v>
      </c>
      <c r="I1592" s="153">
        <v>215000</v>
      </c>
      <c r="J1592" s="154">
        <v>215000</v>
      </c>
      <c r="K1592" s="146">
        <f t="shared" si="631"/>
        <v>0</v>
      </c>
      <c r="L1592" s="146">
        <f t="shared" si="631"/>
        <v>0</v>
      </c>
    </row>
    <row r="1593" spans="1:12" s="20" customFormat="1">
      <c r="A1593" s="33" t="s">
        <v>36</v>
      </c>
      <c r="B1593" s="30" t="s">
        <v>404</v>
      </c>
      <c r="C1593" s="31" t="s">
        <v>11</v>
      </c>
      <c r="D1593" s="31" t="s">
        <v>51</v>
      </c>
      <c r="E1593" s="31" t="s">
        <v>918</v>
      </c>
      <c r="F1593" s="31" t="s">
        <v>37</v>
      </c>
      <c r="G1593" s="32">
        <v>10300</v>
      </c>
      <c r="H1593" s="32">
        <v>10300</v>
      </c>
      <c r="I1593" s="153">
        <v>10300</v>
      </c>
      <c r="J1593" s="154">
        <v>10300</v>
      </c>
      <c r="K1593" s="146">
        <f t="shared" si="631"/>
        <v>0</v>
      </c>
      <c r="L1593" s="146">
        <f t="shared" si="631"/>
        <v>0</v>
      </c>
    </row>
    <row r="1594" spans="1:12" s="20" customFormat="1">
      <c r="A1594" s="33" t="s">
        <v>83</v>
      </c>
      <c r="B1594" s="30" t="s">
        <v>404</v>
      </c>
      <c r="C1594" s="31" t="s">
        <v>11</v>
      </c>
      <c r="D1594" s="31" t="s">
        <v>51</v>
      </c>
      <c r="E1594" s="31" t="s">
        <v>918</v>
      </c>
      <c r="F1594" s="31" t="s">
        <v>84</v>
      </c>
      <c r="G1594" s="32">
        <v>1000</v>
      </c>
      <c r="H1594" s="32">
        <v>1000</v>
      </c>
      <c r="I1594" s="153">
        <v>1000</v>
      </c>
      <c r="J1594" s="154">
        <v>1000</v>
      </c>
      <c r="K1594" s="146">
        <f t="shared" si="631"/>
        <v>0</v>
      </c>
      <c r="L1594" s="146">
        <f t="shared" si="631"/>
        <v>0</v>
      </c>
    </row>
    <row r="1595" spans="1:12" s="20" customFormat="1" ht="25.5">
      <c r="A1595" s="33" t="s">
        <v>38</v>
      </c>
      <c r="B1595" s="30" t="s">
        <v>404</v>
      </c>
      <c r="C1595" s="31" t="s">
        <v>11</v>
      </c>
      <c r="D1595" s="31" t="s">
        <v>51</v>
      </c>
      <c r="E1595" s="31" t="s">
        <v>919</v>
      </c>
      <c r="F1595" s="31" t="s">
        <v>9</v>
      </c>
      <c r="G1595" s="32">
        <f t="shared" ref="G1595:H1595" si="652">G1596</f>
        <v>44850910</v>
      </c>
      <c r="H1595" s="32">
        <f t="shared" si="652"/>
        <v>44850910</v>
      </c>
      <c r="I1595" s="153">
        <v>44850910</v>
      </c>
      <c r="J1595" s="154">
        <v>44850910</v>
      </c>
      <c r="K1595" s="146">
        <f t="shared" si="631"/>
        <v>0</v>
      </c>
      <c r="L1595" s="146">
        <f t="shared" si="631"/>
        <v>0</v>
      </c>
    </row>
    <row r="1596" spans="1:12" s="20" customFormat="1" ht="25.5">
      <c r="A1596" s="33" t="s">
        <v>20</v>
      </c>
      <c r="B1596" s="30" t="s">
        <v>404</v>
      </c>
      <c r="C1596" s="31" t="s">
        <v>11</v>
      </c>
      <c r="D1596" s="31" t="s">
        <v>51</v>
      </c>
      <c r="E1596" s="31" t="s">
        <v>919</v>
      </c>
      <c r="F1596" s="31" t="s">
        <v>21</v>
      </c>
      <c r="G1596" s="32">
        <f t="shared" ref="G1596:H1596" si="653">SUM(G1597:G1598)</f>
        <v>44850910</v>
      </c>
      <c r="H1596" s="32">
        <f t="shared" si="653"/>
        <v>44850910</v>
      </c>
      <c r="I1596" s="153">
        <v>44850910</v>
      </c>
      <c r="J1596" s="154">
        <v>44850910</v>
      </c>
      <c r="K1596" s="146">
        <f t="shared" si="631"/>
        <v>0</v>
      </c>
      <c r="L1596" s="146">
        <f t="shared" si="631"/>
        <v>0</v>
      </c>
    </row>
    <row r="1597" spans="1:12" s="20" customFormat="1">
      <c r="A1597" s="33" t="s">
        <v>40</v>
      </c>
      <c r="B1597" s="30" t="s">
        <v>404</v>
      </c>
      <c r="C1597" s="31" t="s">
        <v>11</v>
      </c>
      <c r="D1597" s="31" t="s">
        <v>51</v>
      </c>
      <c r="E1597" s="31" t="s">
        <v>919</v>
      </c>
      <c r="F1597" s="31" t="s">
        <v>41</v>
      </c>
      <c r="G1597" s="32">
        <v>34447697</v>
      </c>
      <c r="H1597" s="32">
        <v>34447697</v>
      </c>
      <c r="I1597" s="153">
        <v>34447697</v>
      </c>
      <c r="J1597" s="154">
        <v>34447697</v>
      </c>
      <c r="K1597" s="146">
        <f t="shared" si="631"/>
        <v>0</v>
      </c>
      <c r="L1597" s="146">
        <f t="shared" si="631"/>
        <v>0</v>
      </c>
    </row>
    <row r="1598" spans="1:12" s="20" customFormat="1" ht="38.25">
      <c r="A1598" s="33" t="s">
        <v>26</v>
      </c>
      <c r="B1598" s="30" t="s">
        <v>404</v>
      </c>
      <c r="C1598" s="31" t="s">
        <v>11</v>
      </c>
      <c r="D1598" s="31" t="s">
        <v>51</v>
      </c>
      <c r="E1598" s="31" t="s">
        <v>919</v>
      </c>
      <c r="F1598" s="31" t="s">
        <v>27</v>
      </c>
      <c r="G1598" s="32">
        <v>10403213</v>
      </c>
      <c r="H1598" s="32">
        <v>10403213</v>
      </c>
      <c r="I1598" s="153">
        <v>10403213</v>
      </c>
      <c r="J1598" s="154">
        <v>10403213</v>
      </c>
      <c r="K1598" s="146">
        <f t="shared" si="631"/>
        <v>0</v>
      </c>
      <c r="L1598" s="146">
        <f t="shared" si="631"/>
        <v>0</v>
      </c>
    </row>
    <row r="1599" spans="1:12" s="20" customFormat="1" ht="25.5">
      <c r="A1599" s="29" t="s">
        <v>193</v>
      </c>
      <c r="B1599" s="30" t="s">
        <v>404</v>
      </c>
      <c r="C1599" s="31" t="s">
        <v>11</v>
      </c>
      <c r="D1599" s="31" t="s">
        <v>51</v>
      </c>
      <c r="E1599" s="31" t="s">
        <v>920</v>
      </c>
      <c r="F1599" s="31" t="s">
        <v>9</v>
      </c>
      <c r="G1599" s="32">
        <f t="shared" ref="G1599:H1600" si="654">G1600</f>
        <v>50000</v>
      </c>
      <c r="H1599" s="32">
        <f t="shared" si="654"/>
        <v>50000</v>
      </c>
      <c r="I1599" s="153">
        <v>50000</v>
      </c>
      <c r="J1599" s="154">
        <v>50000</v>
      </c>
      <c r="K1599" s="146">
        <f t="shared" si="631"/>
        <v>0</v>
      </c>
      <c r="L1599" s="146">
        <f t="shared" si="631"/>
        <v>0</v>
      </c>
    </row>
    <row r="1600" spans="1:12" s="20" customFormat="1">
      <c r="A1600" s="29" t="s">
        <v>195</v>
      </c>
      <c r="B1600" s="30" t="s">
        <v>404</v>
      </c>
      <c r="C1600" s="31" t="s">
        <v>11</v>
      </c>
      <c r="D1600" s="31" t="s">
        <v>51</v>
      </c>
      <c r="E1600" s="31" t="s">
        <v>920</v>
      </c>
      <c r="F1600" s="31" t="s">
        <v>196</v>
      </c>
      <c r="G1600" s="32">
        <f t="shared" si="654"/>
        <v>50000</v>
      </c>
      <c r="H1600" s="32">
        <f t="shared" si="654"/>
        <v>50000</v>
      </c>
      <c r="I1600" s="153">
        <v>50000</v>
      </c>
      <c r="J1600" s="154">
        <v>50000</v>
      </c>
      <c r="K1600" s="146">
        <f t="shared" si="631"/>
        <v>0</v>
      </c>
      <c r="L1600" s="146">
        <f t="shared" si="631"/>
        <v>0</v>
      </c>
    </row>
    <row r="1601" spans="1:12" s="20" customFormat="1" ht="25.5">
      <c r="A1601" s="33" t="s">
        <v>197</v>
      </c>
      <c r="B1601" s="30" t="s">
        <v>404</v>
      </c>
      <c r="C1601" s="31" t="s">
        <v>11</v>
      </c>
      <c r="D1601" s="31" t="s">
        <v>51</v>
      </c>
      <c r="E1601" s="31" t="s">
        <v>920</v>
      </c>
      <c r="F1601" s="31" t="s">
        <v>198</v>
      </c>
      <c r="G1601" s="32">
        <v>50000</v>
      </c>
      <c r="H1601" s="32">
        <v>50000</v>
      </c>
      <c r="I1601" s="153">
        <v>50000</v>
      </c>
      <c r="J1601" s="154">
        <v>50000</v>
      </c>
      <c r="K1601" s="146">
        <f t="shared" si="631"/>
        <v>0</v>
      </c>
      <c r="L1601" s="146">
        <f t="shared" si="631"/>
        <v>0</v>
      </c>
    </row>
    <row r="1602" spans="1:12" s="20" customFormat="1">
      <c r="A1602" s="33" t="s">
        <v>52</v>
      </c>
      <c r="B1602" s="30" t="s">
        <v>404</v>
      </c>
      <c r="C1602" s="31" t="s">
        <v>11</v>
      </c>
      <c r="D1602" s="31" t="s">
        <v>51</v>
      </c>
      <c r="E1602" s="31" t="s">
        <v>921</v>
      </c>
      <c r="F1602" s="31" t="s">
        <v>9</v>
      </c>
      <c r="G1602" s="32">
        <f t="shared" ref="G1602:H1602" si="655">G1608+G1603</f>
        <v>4050000</v>
      </c>
      <c r="H1602" s="32">
        <f t="shared" si="655"/>
        <v>4050000</v>
      </c>
      <c r="I1602" s="153">
        <v>4050000</v>
      </c>
      <c r="J1602" s="154">
        <v>4050000</v>
      </c>
      <c r="K1602" s="146">
        <f t="shared" si="631"/>
        <v>0</v>
      </c>
      <c r="L1602" s="146">
        <f t="shared" si="631"/>
        <v>0</v>
      </c>
    </row>
    <row r="1603" spans="1:12" s="20" customFormat="1" ht="38.25">
      <c r="A1603" s="33" t="s">
        <v>922</v>
      </c>
      <c r="B1603" s="30" t="s">
        <v>404</v>
      </c>
      <c r="C1603" s="31" t="s">
        <v>11</v>
      </c>
      <c r="D1603" s="31" t="s">
        <v>51</v>
      </c>
      <c r="E1603" s="31" t="s">
        <v>923</v>
      </c>
      <c r="F1603" s="31" t="s">
        <v>9</v>
      </c>
      <c r="G1603" s="32">
        <f t="shared" ref="G1603:H1603" si="656">G1604+G1606</f>
        <v>550000</v>
      </c>
      <c r="H1603" s="32">
        <f t="shared" si="656"/>
        <v>550000</v>
      </c>
      <c r="I1603" s="153">
        <v>550000</v>
      </c>
      <c r="J1603" s="154">
        <v>550000</v>
      </c>
      <c r="K1603" s="146">
        <f t="shared" si="631"/>
        <v>0</v>
      </c>
      <c r="L1603" s="146">
        <f t="shared" si="631"/>
        <v>0</v>
      </c>
    </row>
    <row r="1604" spans="1:12" s="20" customFormat="1" ht="25.5">
      <c r="A1604" s="29" t="s">
        <v>28</v>
      </c>
      <c r="B1604" s="30" t="s">
        <v>404</v>
      </c>
      <c r="C1604" s="31" t="s">
        <v>11</v>
      </c>
      <c r="D1604" s="31" t="s">
        <v>51</v>
      </c>
      <c r="E1604" s="31" t="s">
        <v>923</v>
      </c>
      <c r="F1604" s="31" t="s">
        <v>29</v>
      </c>
      <c r="G1604" s="32">
        <f t="shared" ref="G1604:H1604" si="657">G1605</f>
        <v>200000</v>
      </c>
      <c r="H1604" s="32">
        <f t="shared" si="657"/>
        <v>200000</v>
      </c>
      <c r="I1604" s="153">
        <v>200000</v>
      </c>
      <c r="J1604" s="154">
        <v>200000</v>
      </c>
      <c r="K1604" s="146">
        <f t="shared" si="631"/>
        <v>0</v>
      </c>
      <c r="L1604" s="146">
        <f t="shared" si="631"/>
        <v>0</v>
      </c>
    </row>
    <row r="1605" spans="1:12" s="20" customFormat="1">
      <c r="A1605" s="33" t="s">
        <v>30</v>
      </c>
      <c r="B1605" s="30" t="s">
        <v>404</v>
      </c>
      <c r="C1605" s="31" t="s">
        <v>11</v>
      </c>
      <c r="D1605" s="31" t="s">
        <v>51</v>
      </c>
      <c r="E1605" s="31" t="s">
        <v>923</v>
      </c>
      <c r="F1605" s="31" t="s">
        <v>31</v>
      </c>
      <c r="G1605" s="32">
        <v>200000</v>
      </c>
      <c r="H1605" s="32">
        <v>200000</v>
      </c>
      <c r="I1605" s="153">
        <v>200000</v>
      </c>
      <c r="J1605" s="154">
        <v>200000</v>
      </c>
      <c r="K1605" s="146">
        <f t="shared" si="631"/>
        <v>0</v>
      </c>
      <c r="L1605" s="146">
        <f t="shared" si="631"/>
        <v>0</v>
      </c>
    </row>
    <row r="1606" spans="1:12" s="20" customFormat="1">
      <c r="A1606" s="29" t="s">
        <v>195</v>
      </c>
      <c r="B1606" s="30" t="s">
        <v>404</v>
      </c>
      <c r="C1606" s="31" t="s">
        <v>11</v>
      </c>
      <c r="D1606" s="31" t="s">
        <v>51</v>
      </c>
      <c r="E1606" s="31" t="s">
        <v>923</v>
      </c>
      <c r="F1606" s="31" t="s">
        <v>196</v>
      </c>
      <c r="G1606" s="32">
        <f t="shared" ref="G1606:H1606" si="658">G1607</f>
        <v>350000</v>
      </c>
      <c r="H1606" s="32">
        <f t="shared" si="658"/>
        <v>350000</v>
      </c>
      <c r="I1606" s="153">
        <v>350000</v>
      </c>
      <c r="J1606" s="154">
        <v>350000</v>
      </c>
      <c r="K1606" s="146">
        <f t="shared" ref="K1606:L1646" si="659">G1606-I1606</f>
        <v>0</v>
      </c>
      <c r="L1606" s="146">
        <f t="shared" si="659"/>
        <v>0</v>
      </c>
    </row>
    <row r="1607" spans="1:12" s="20" customFormat="1" ht="25.5">
      <c r="A1607" s="33" t="s">
        <v>197</v>
      </c>
      <c r="B1607" s="30" t="s">
        <v>404</v>
      </c>
      <c r="C1607" s="31" t="s">
        <v>11</v>
      </c>
      <c r="D1607" s="31" t="s">
        <v>51</v>
      </c>
      <c r="E1607" s="31" t="s">
        <v>923</v>
      </c>
      <c r="F1607" s="31" t="s">
        <v>198</v>
      </c>
      <c r="G1607" s="32">
        <v>350000</v>
      </c>
      <c r="H1607" s="32">
        <v>350000</v>
      </c>
      <c r="I1607" s="153">
        <v>350000</v>
      </c>
      <c r="J1607" s="154">
        <v>350000</v>
      </c>
      <c r="K1607" s="146">
        <f t="shared" si="659"/>
        <v>0</v>
      </c>
      <c r="L1607" s="146">
        <f t="shared" si="659"/>
        <v>0</v>
      </c>
    </row>
    <row r="1608" spans="1:12" s="20" customFormat="1" ht="25.5">
      <c r="A1608" s="29" t="s">
        <v>924</v>
      </c>
      <c r="B1608" s="30" t="s">
        <v>404</v>
      </c>
      <c r="C1608" s="31" t="s">
        <v>11</v>
      </c>
      <c r="D1608" s="31" t="s">
        <v>51</v>
      </c>
      <c r="E1608" s="31" t="s">
        <v>925</v>
      </c>
      <c r="F1608" s="31" t="s">
        <v>9</v>
      </c>
      <c r="G1608" s="32">
        <f t="shared" ref="G1608:H1609" si="660">G1609</f>
        <v>3500000</v>
      </c>
      <c r="H1608" s="32">
        <f t="shared" si="660"/>
        <v>3500000</v>
      </c>
      <c r="I1608" s="153">
        <v>3500000</v>
      </c>
      <c r="J1608" s="154">
        <v>3500000</v>
      </c>
      <c r="K1608" s="146">
        <f t="shared" si="659"/>
        <v>0</v>
      </c>
      <c r="L1608" s="146">
        <f t="shared" si="659"/>
        <v>0</v>
      </c>
    </row>
    <row r="1609" spans="1:12" s="20" customFormat="1" ht="25.5">
      <c r="A1609" s="29" t="s">
        <v>28</v>
      </c>
      <c r="B1609" s="30" t="s">
        <v>404</v>
      </c>
      <c r="C1609" s="31" t="s">
        <v>11</v>
      </c>
      <c r="D1609" s="31" t="s">
        <v>51</v>
      </c>
      <c r="E1609" s="31" t="s">
        <v>925</v>
      </c>
      <c r="F1609" s="31" t="s">
        <v>29</v>
      </c>
      <c r="G1609" s="32">
        <f t="shared" si="660"/>
        <v>3500000</v>
      </c>
      <c r="H1609" s="32">
        <f t="shared" si="660"/>
        <v>3500000</v>
      </c>
      <c r="I1609" s="153">
        <v>3500000</v>
      </c>
      <c r="J1609" s="154">
        <v>3500000</v>
      </c>
      <c r="K1609" s="146">
        <f t="shared" si="659"/>
        <v>0</v>
      </c>
      <c r="L1609" s="146">
        <f t="shared" si="659"/>
        <v>0</v>
      </c>
    </row>
    <row r="1610" spans="1:12" s="20" customFormat="1">
      <c r="A1610" s="33" t="s">
        <v>30</v>
      </c>
      <c r="B1610" s="30" t="s">
        <v>404</v>
      </c>
      <c r="C1610" s="31" t="s">
        <v>11</v>
      </c>
      <c r="D1610" s="31" t="s">
        <v>51</v>
      </c>
      <c r="E1610" s="31" t="s">
        <v>925</v>
      </c>
      <c r="F1610" s="31" t="s">
        <v>31</v>
      </c>
      <c r="G1610" s="32">
        <v>3500000</v>
      </c>
      <c r="H1610" s="32">
        <v>3500000</v>
      </c>
      <c r="I1610" s="153">
        <v>3500000</v>
      </c>
      <c r="J1610" s="154">
        <v>3500000</v>
      </c>
      <c r="K1610" s="146">
        <f t="shared" si="659"/>
        <v>0</v>
      </c>
      <c r="L1610" s="146">
        <f t="shared" si="659"/>
        <v>0</v>
      </c>
    </row>
    <row r="1611" spans="1:12" s="20" customFormat="1">
      <c r="A1611" s="21" t="s">
        <v>201</v>
      </c>
      <c r="B1611" s="22" t="s">
        <v>404</v>
      </c>
      <c r="C1611" s="23" t="s">
        <v>79</v>
      </c>
      <c r="D1611" s="23" t="s">
        <v>7</v>
      </c>
      <c r="E1611" s="23" t="s">
        <v>8</v>
      </c>
      <c r="F1611" s="23" t="s">
        <v>9</v>
      </c>
      <c r="G1611" s="24">
        <f t="shared" ref="G1611:H1611" si="661">G1612</f>
        <v>9588300</v>
      </c>
      <c r="H1611" s="24">
        <f t="shared" si="661"/>
        <v>9588300</v>
      </c>
      <c r="I1611" s="149">
        <v>9588300</v>
      </c>
      <c r="J1611" s="150">
        <v>9588300</v>
      </c>
      <c r="K1611" s="146">
        <f t="shared" si="659"/>
        <v>0</v>
      </c>
      <c r="L1611" s="146">
        <f t="shared" si="659"/>
        <v>0</v>
      </c>
    </row>
    <row r="1612" spans="1:12" s="20" customFormat="1">
      <c r="A1612" s="25" t="s">
        <v>296</v>
      </c>
      <c r="B1612" s="26" t="s">
        <v>404</v>
      </c>
      <c r="C1612" s="27" t="s">
        <v>79</v>
      </c>
      <c r="D1612" s="27" t="s">
        <v>63</v>
      </c>
      <c r="E1612" s="27" t="s">
        <v>8</v>
      </c>
      <c r="F1612" s="27" t="s">
        <v>9</v>
      </c>
      <c r="G1612" s="28">
        <f t="shared" ref="G1612:H1612" si="662">G1613+G1619</f>
        <v>9588300</v>
      </c>
      <c r="H1612" s="28">
        <f t="shared" si="662"/>
        <v>9588300</v>
      </c>
      <c r="I1612" s="151">
        <v>9588300</v>
      </c>
      <c r="J1612" s="152">
        <v>9588300</v>
      </c>
      <c r="K1612" s="146">
        <f t="shared" si="659"/>
        <v>0</v>
      </c>
      <c r="L1612" s="146">
        <f t="shared" si="659"/>
        <v>0</v>
      </c>
    </row>
    <row r="1613" spans="1:12" s="20" customFormat="1" ht="25.5">
      <c r="A1613" s="29" t="s">
        <v>926</v>
      </c>
      <c r="B1613" s="30" t="s">
        <v>404</v>
      </c>
      <c r="C1613" s="30" t="s">
        <v>79</v>
      </c>
      <c r="D1613" s="30" t="s">
        <v>63</v>
      </c>
      <c r="E1613" s="30" t="s">
        <v>927</v>
      </c>
      <c r="F1613" s="30" t="s">
        <v>9</v>
      </c>
      <c r="G1613" s="45">
        <f t="shared" ref="G1613:H1617" si="663">G1614</f>
        <v>9488300</v>
      </c>
      <c r="H1613" s="45">
        <f t="shared" si="663"/>
        <v>9488300</v>
      </c>
      <c r="I1613" s="190">
        <v>9488300</v>
      </c>
      <c r="J1613" s="191">
        <v>9488300</v>
      </c>
      <c r="K1613" s="146">
        <f t="shared" si="659"/>
        <v>0</v>
      </c>
      <c r="L1613" s="146">
        <f t="shared" si="659"/>
        <v>0</v>
      </c>
    </row>
    <row r="1614" spans="1:12" s="20" customFormat="1" ht="25.5">
      <c r="A1614" s="29" t="s">
        <v>928</v>
      </c>
      <c r="B1614" s="30" t="s">
        <v>404</v>
      </c>
      <c r="C1614" s="30" t="s">
        <v>79</v>
      </c>
      <c r="D1614" s="30" t="s">
        <v>63</v>
      </c>
      <c r="E1614" s="30" t="s">
        <v>929</v>
      </c>
      <c r="F1614" s="30" t="s">
        <v>9</v>
      </c>
      <c r="G1614" s="45">
        <f t="shared" si="663"/>
        <v>9488300</v>
      </c>
      <c r="H1614" s="45">
        <f t="shared" si="663"/>
        <v>9488300</v>
      </c>
      <c r="I1614" s="190">
        <v>9488300</v>
      </c>
      <c r="J1614" s="191">
        <v>9488300</v>
      </c>
      <c r="K1614" s="146">
        <f t="shared" si="659"/>
        <v>0</v>
      </c>
      <c r="L1614" s="146">
        <f t="shared" si="659"/>
        <v>0</v>
      </c>
    </row>
    <row r="1615" spans="1:12" s="20" customFormat="1" ht="51">
      <c r="A1615" s="29" t="s">
        <v>930</v>
      </c>
      <c r="B1615" s="30" t="s">
        <v>404</v>
      </c>
      <c r="C1615" s="30" t="s">
        <v>79</v>
      </c>
      <c r="D1615" s="30" t="s">
        <v>63</v>
      </c>
      <c r="E1615" s="30" t="s">
        <v>931</v>
      </c>
      <c r="F1615" s="30" t="s">
        <v>9</v>
      </c>
      <c r="G1615" s="45">
        <f t="shared" si="663"/>
        <v>9488300</v>
      </c>
      <c r="H1615" s="45">
        <f t="shared" si="663"/>
        <v>9488300</v>
      </c>
      <c r="I1615" s="190">
        <v>9488300</v>
      </c>
      <c r="J1615" s="191">
        <v>9488300</v>
      </c>
      <c r="K1615" s="146">
        <f t="shared" si="659"/>
        <v>0</v>
      </c>
      <c r="L1615" s="146">
        <f t="shared" si="659"/>
        <v>0</v>
      </c>
    </row>
    <row r="1616" spans="1:12" s="20" customFormat="1" ht="25.5">
      <c r="A1616" s="33" t="s">
        <v>932</v>
      </c>
      <c r="B1616" s="30" t="s">
        <v>404</v>
      </c>
      <c r="C1616" s="30" t="s">
        <v>79</v>
      </c>
      <c r="D1616" s="30" t="s">
        <v>63</v>
      </c>
      <c r="E1616" s="30" t="s">
        <v>933</v>
      </c>
      <c r="F1616" s="30" t="s">
        <v>9</v>
      </c>
      <c r="G1616" s="45">
        <f t="shared" si="663"/>
        <v>9488300</v>
      </c>
      <c r="H1616" s="45">
        <f t="shared" si="663"/>
        <v>9488300</v>
      </c>
      <c r="I1616" s="190">
        <v>9488300</v>
      </c>
      <c r="J1616" s="191">
        <v>9488300</v>
      </c>
      <c r="K1616" s="146">
        <f t="shared" si="659"/>
        <v>0</v>
      </c>
      <c r="L1616" s="146">
        <f t="shared" si="659"/>
        <v>0</v>
      </c>
    </row>
    <row r="1617" spans="1:12" s="20" customFormat="1" ht="25.5">
      <c r="A1617" s="29" t="s">
        <v>28</v>
      </c>
      <c r="B1617" s="30" t="s">
        <v>404</v>
      </c>
      <c r="C1617" s="30" t="s">
        <v>79</v>
      </c>
      <c r="D1617" s="30" t="s">
        <v>63</v>
      </c>
      <c r="E1617" s="30" t="s">
        <v>933</v>
      </c>
      <c r="F1617" s="30" t="s">
        <v>29</v>
      </c>
      <c r="G1617" s="45">
        <f t="shared" si="663"/>
        <v>9488300</v>
      </c>
      <c r="H1617" s="45">
        <f t="shared" si="663"/>
        <v>9488300</v>
      </c>
      <c r="I1617" s="190">
        <v>9488300</v>
      </c>
      <c r="J1617" s="191">
        <v>9488300</v>
      </c>
      <c r="K1617" s="146">
        <f t="shared" si="659"/>
        <v>0</v>
      </c>
      <c r="L1617" s="146">
        <f t="shared" si="659"/>
        <v>0</v>
      </c>
    </row>
    <row r="1618" spans="1:12" s="20" customFormat="1">
      <c r="A1618" s="33" t="s">
        <v>30</v>
      </c>
      <c r="B1618" s="30" t="s">
        <v>404</v>
      </c>
      <c r="C1618" s="30" t="s">
        <v>79</v>
      </c>
      <c r="D1618" s="30" t="s">
        <v>63</v>
      </c>
      <c r="E1618" s="30" t="s">
        <v>933</v>
      </c>
      <c r="F1618" s="30" t="s">
        <v>31</v>
      </c>
      <c r="G1618" s="32">
        <v>9488300</v>
      </c>
      <c r="H1618" s="32">
        <v>9488300</v>
      </c>
      <c r="I1618" s="190">
        <v>9488300</v>
      </c>
      <c r="J1618" s="191">
        <v>9488300</v>
      </c>
      <c r="K1618" s="146">
        <f t="shared" si="659"/>
        <v>0</v>
      </c>
      <c r="L1618" s="146">
        <f t="shared" si="659"/>
        <v>0</v>
      </c>
    </row>
    <row r="1619" spans="1:12" s="20" customFormat="1" ht="25.5">
      <c r="A1619" s="33" t="s">
        <v>914</v>
      </c>
      <c r="B1619" s="30" t="s">
        <v>404</v>
      </c>
      <c r="C1619" s="30" t="s">
        <v>79</v>
      </c>
      <c r="D1619" s="30" t="s">
        <v>63</v>
      </c>
      <c r="E1619" s="31" t="s">
        <v>915</v>
      </c>
      <c r="F1619" s="31" t="s">
        <v>9</v>
      </c>
      <c r="G1619" s="32">
        <f t="shared" ref="G1619:H1622" si="664">G1620</f>
        <v>100000</v>
      </c>
      <c r="H1619" s="32">
        <f t="shared" si="664"/>
        <v>100000</v>
      </c>
      <c r="I1619" s="153">
        <v>100000</v>
      </c>
      <c r="J1619" s="154">
        <v>100000</v>
      </c>
      <c r="K1619" s="146">
        <f t="shared" si="659"/>
        <v>0</v>
      </c>
      <c r="L1619" s="146">
        <f t="shared" si="659"/>
        <v>0</v>
      </c>
    </row>
    <row r="1620" spans="1:12" s="20" customFormat="1">
      <c r="A1620" s="33" t="s">
        <v>52</v>
      </c>
      <c r="B1620" s="30" t="s">
        <v>404</v>
      </c>
      <c r="C1620" s="30" t="s">
        <v>79</v>
      </c>
      <c r="D1620" s="30" t="s">
        <v>63</v>
      </c>
      <c r="E1620" s="31" t="s">
        <v>921</v>
      </c>
      <c r="F1620" s="31" t="s">
        <v>9</v>
      </c>
      <c r="G1620" s="32">
        <f t="shared" si="664"/>
        <v>100000</v>
      </c>
      <c r="H1620" s="32">
        <f t="shared" si="664"/>
        <v>100000</v>
      </c>
      <c r="I1620" s="153">
        <v>100000</v>
      </c>
      <c r="J1620" s="154">
        <v>100000</v>
      </c>
      <c r="K1620" s="146">
        <f t="shared" si="659"/>
        <v>0</v>
      </c>
      <c r="L1620" s="146">
        <f t="shared" si="659"/>
        <v>0</v>
      </c>
    </row>
    <row r="1621" spans="1:12" s="20" customFormat="1" ht="25.5">
      <c r="A1621" s="33" t="s">
        <v>934</v>
      </c>
      <c r="B1621" s="30" t="s">
        <v>404</v>
      </c>
      <c r="C1621" s="30" t="s">
        <v>79</v>
      </c>
      <c r="D1621" s="30" t="s">
        <v>63</v>
      </c>
      <c r="E1621" s="31" t="s">
        <v>935</v>
      </c>
      <c r="F1621" s="31" t="s">
        <v>9</v>
      </c>
      <c r="G1621" s="32">
        <f t="shared" si="664"/>
        <v>100000</v>
      </c>
      <c r="H1621" s="32">
        <f t="shared" si="664"/>
        <v>100000</v>
      </c>
      <c r="I1621" s="153">
        <v>100000</v>
      </c>
      <c r="J1621" s="154">
        <v>100000</v>
      </c>
      <c r="K1621" s="146">
        <f t="shared" si="659"/>
        <v>0</v>
      </c>
      <c r="L1621" s="146">
        <f t="shared" si="659"/>
        <v>0</v>
      </c>
    </row>
    <row r="1622" spans="1:12" s="20" customFormat="1" ht="25.5">
      <c r="A1622" s="29" t="s">
        <v>28</v>
      </c>
      <c r="B1622" s="30" t="s">
        <v>404</v>
      </c>
      <c r="C1622" s="30" t="s">
        <v>79</v>
      </c>
      <c r="D1622" s="30" t="s">
        <v>63</v>
      </c>
      <c r="E1622" s="31" t="s">
        <v>935</v>
      </c>
      <c r="F1622" s="31" t="s">
        <v>29</v>
      </c>
      <c r="G1622" s="32">
        <f t="shared" si="664"/>
        <v>100000</v>
      </c>
      <c r="H1622" s="32">
        <f t="shared" si="664"/>
        <v>100000</v>
      </c>
      <c r="I1622" s="153">
        <v>100000</v>
      </c>
      <c r="J1622" s="154">
        <v>100000</v>
      </c>
      <c r="K1622" s="146">
        <f t="shared" si="659"/>
        <v>0</v>
      </c>
      <c r="L1622" s="146">
        <f t="shared" si="659"/>
        <v>0</v>
      </c>
    </row>
    <row r="1623" spans="1:12" s="20" customFormat="1">
      <c r="A1623" s="33" t="s">
        <v>30</v>
      </c>
      <c r="B1623" s="30" t="s">
        <v>404</v>
      </c>
      <c r="C1623" s="30" t="s">
        <v>79</v>
      </c>
      <c r="D1623" s="30" t="s">
        <v>63</v>
      </c>
      <c r="E1623" s="31" t="s">
        <v>935</v>
      </c>
      <c r="F1623" s="31" t="s">
        <v>31</v>
      </c>
      <c r="G1623" s="32">
        <v>100000</v>
      </c>
      <c r="H1623" s="32">
        <v>100000</v>
      </c>
      <c r="I1623" s="153">
        <v>100000</v>
      </c>
      <c r="J1623" s="154">
        <v>100000</v>
      </c>
      <c r="K1623" s="146">
        <f t="shared" si="659"/>
        <v>0</v>
      </c>
      <c r="L1623" s="146">
        <f t="shared" si="659"/>
        <v>0</v>
      </c>
    </row>
    <row r="1624" spans="1:12" s="20" customFormat="1">
      <c r="A1624" s="21" t="s">
        <v>232</v>
      </c>
      <c r="B1624" s="22" t="s">
        <v>404</v>
      </c>
      <c r="C1624" s="23" t="s">
        <v>233</v>
      </c>
      <c r="D1624" s="23" t="s">
        <v>7</v>
      </c>
      <c r="E1624" s="23" t="s">
        <v>8</v>
      </c>
      <c r="F1624" s="23" t="s">
        <v>9</v>
      </c>
      <c r="G1624" s="24">
        <f>G1625+G1635</f>
        <v>19074820</v>
      </c>
      <c r="H1624" s="24">
        <f>H1625+H1635</f>
        <v>0</v>
      </c>
      <c r="I1624" s="149">
        <v>19074820</v>
      </c>
      <c r="J1624" s="150">
        <v>0</v>
      </c>
      <c r="K1624" s="146">
        <f t="shared" si="659"/>
        <v>0</v>
      </c>
      <c r="L1624" s="146">
        <f t="shared" si="659"/>
        <v>0</v>
      </c>
    </row>
    <row r="1625" spans="1:12" s="20" customFormat="1">
      <c r="A1625" s="25" t="s">
        <v>387</v>
      </c>
      <c r="B1625" s="26" t="s">
        <v>404</v>
      </c>
      <c r="C1625" s="27" t="s">
        <v>233</v>
      </c>
      <c r="D1625" s="27" t="s">
        <v>11</v>
      </c>
      <c r="E1625" s="27" t="s">
        <v>8</v>
      </c>
      <c r="F1625" s="27" t="s">
        <v>9</v>
      </c>
      <c r="G1625" s="28">
        <f t="shared" ref="G1625:H1627" si="665">G1626</f>
        <v>3495110</v>
      </c>
      <c r="H1625" s="28">
        <f t="shared" si="665"/>
        <v>0</v>
      </c>
      <c r="I1625" s="151">
        <v>3495110</v>
      </c>
      <c r="J1625" s="152">
        <v>0</v>
      </c>
      <c r="K1625" s="146">
        <f t="shared" si="659"/>
        <v>0</v>
      </c>
      <c r="L1625" s="146">
        <f t="shared" si="659"/>
        <v>0</v>
      </c>
    </row>
    <row r="1626" spans="1:12" s="20" customFormat="1" ht="25.5">
      <c r="A1626" s="29" t="s">
        <v>388</v>
      </c>
      <c r="B1626" s="30" t="s">
        <v>404</v>
      </c>
      <c r="C1626" s="31" t="s">
        <v>233</v>
      </c>
      <c r="D1626" s="31" t="s">
        <v>11</v>
      </c>
      <c r="E1626" s="31" t="s">
        <v>389</v>
      </c>
      <c r="F1626" s="31" t="s">
        <v>9</v>
      </c>
      <c r="G1626" s="32">
        <f t="shared" si="665"/>
        <v>3495110</v>
      </c>
      <c r="H1626" s="32">
        <f t="shared" si="665"/>
        <v>0</v>
      </c>
      <c r="I1626" s="153">
        <v>3495110</v>
      </c>
      <c r="J1626" s="154">
        <v>0</v>
      </c>
      <c r="K1626" s="146">
        <f t="shared" si="659"/>
        <v>0</v>
      </c>
      <c r="L1626" s="146">
        <f t="shared" si="659"/>
        <v>0</v>
      </c>
    </row>
    <row r="1627" spans="1:12" s="20" customFormat="1" ht="25.5">
      <c r="A1627" s="29" t="s">
        <v>937</v>
      </c>
      <c r="B1627" s="30" t="s">
        <v>404</v>
      </c>
      <c r="C1627" s="31" t="s">
        <v>233</v>
      </c>
      <c r="D1627" s="31" t="s">
        <v>11</v>
      </c>
      <c r="E1627" s="31" t="s">
        <v>938</v>
      </c>
      <c r="F1627" s="31" t="s">
        <v>9</v>
      </c>
      <c r="G1627" s="32">
        <f t="shared" si="665"/>
        <v>3495110</v>
      </c>
      <c r="H1627" s="32">
        <f t="shared" si="665"/>
        <v>0</v>
      </c>
      <c r="I1627" s="153">
        <v>3495110</v>
      </c>
      <c r="J1627" s="154">
        <v>0</v>
      </c>
      <c r="K1627" s="146">
        <f t="shared" si="659"/>
        <v>0</v>
      </c>
      <c r="L1627" s="146">
        <f t="shared" si="659"/>
        <v>0</v>
      </c>
    </row>
    <row r="1628" spans="1:12" s="20" customFormat="1" ht="38.25">
      <c r="A1628" s="29" t="s">
        <v>939</v>
      </c>
      <c r="B1628" s="30" t="s">
        <v>404</v>
      </c>
      <c r="C1628" s="31" t="s">
        <v>233</v>
      </c>
      <c r="D1628" s="31" t="s">
        <v>11</v>
      </c>
      <c r="E1628" s="31" t="s">
        <v>940</v>
      </c>
      <c r="F1628" s="31" t="s">
        <v>9</v>
      </c>
      <c r="G1628" s="32">
        <f>G1629+G1632</f>
        <v>3495110</v>
      </c>
      <c r="H1628" s="32">
        <f>H1629+H1632</f>
        <v>0</v>
      </c>
      <c r="I1628" s="153">
        <v>3495110</v>
      </c>
      <c r="J1628" s="154">
        <v>0</v>
      </c>
      <c r="K1628" s="146">
        <f t="shared" si="659"/>
        <v>0</v>
      </c>
      <c r="L1628" s="146">
        <f t="shared" si="659"/>
        <v>0</v>
      </c>
    </row>
    <row r="1629" spans="1:12" s="20" customFormat="1" ht="38.25">
      <c r="A1629" s="29" t="s">
        <v>941</v>
      </c>
      <c r="B1629" s="30" t="s">
        <v>404</v>
      </c>
      <c r="C1629" s="31" t="s">
        <v>233</v>
      </c>
      <c r="D1629" s="31" t="s">
        <v>11</v>
      </c>
      <c r="E1629" s="31" t="s">
        <v>942</v>
      </c>
      <c r="F1629" s="31" t="s">
        <v>9</v>
      </c>
      <c r="G1629" s="32">
        <f t="shared" ref="G1629:H1630" si="666">G1630</f>
        <v>1006320</v>
      </c>
      <c r="H1629" s="32">
        <f t="shared" si="666"/>
        <v>0</v>
      </c>
      <c r="I1629" s="153">
        <v>1006320</v>
      </c>
      <c r="J1629" s="154">
        <v>0</v>
      </c>
      <c r="K1629" s="146">
        <f t="shared" si="659"/>
        <v>0</v>
      </c>
      <c r="L1629" s="146">
        <f t="shared" si="659"/>
        <v>0</v>
      </c>
    </row>
    <row r="1630" spans="1:12" s="20" customFormat="1">
      <c r="A1630" s="29" t="s">
        <v>943</v>
      </c>
      <c r="B1630" s="30" t="s">
        <v>404</v>
      </c>
      <c r="C1630" s="31" t="s">
        <v>233</v>
      </c>
      <c r="D1630" s="31" t="s">
        <v>11</v>
      </c>
      <c r="E1630" s="31" t="s">
        <v>942</v>
      </c>
      <c r="F1630" s="31" t="s">
        <v>844</v>
      </c>
      <c r="G1630" s="32">
        <f t="shared" si="666"/>
        <v>1006320</v>
      </c>
      <c r="H1630" s="32">
        <f t="shared" si="666"/>
        <v>0</v>
      </c>
      <c r="I1630" s="153">
        <v>1006320</v>
      </c>
      <c r="J1630" s="154">
        <v>0</v>
      </c>
      <c r="K1630" s="146">
        <f t="shared" si="659"/>
        <v>0</v>
      </c>
      <c r="L1630" s="146">
        <f t="shared" si="659"/>
        <v>0</v>
      </c>
    </row>
    <row r="1631" spans="1:12" s="20" customFormat="1" ht="25.5">
      <c r="A1631" s="33" t="s">
        <v>845</v>
      </c>
      <c r="B1631" s="30" t="s">
        <v>404</v>
      </c>
      <c r="C1631" s="31" t="s">
        <v>233</v>
      </c>
      <c r="D1631" s="31" t="s">
        <v>11</v>
      </c>
      <c r="E1631" s="31" t="s">
        <v>942</v>
      </c>
      <c r="F1631" s="31" t="s">
        <v>846</v>
      </c>
      <c r="G1631" s="32">
        <v>1006320</v>
      </c>
      <c r="H1631" s="32">
        <v>0</v>
      </c>
      <c r="I1631" s="153">
        <v>1006320</v>
      </c>
      <c r="J1631" s="154">
        <v>0</v>
      </c>
      <c r="K1631" s="146">
        <f t="shared" si="659"/>
        <v>0</v>
      </c>
      <c r="L1631" s="146">
        <f t="shared" si="659"/>
        <v>0</v>
      </c>
    </row>
    <row r="1632" spans="1:12" s="20" customFormat="1" ht="25.5">
      <c r="A1632" s="29" t="s">
        <v>1064</v>
      </c>
      <c r="B1632" s="30" t="s">
        <v>404</v>
      </c>
      <c r="C1632" s="31" t="s">
        <v>233</v>
      </c>
      <c r="D1632" s="31" t="s">
        <v>11</v>
      </c>
      <c r="E1632" s="31" t="s">
        <v>1065</v>
      </c>
      <c r="F1632" s="31" t="s">
        <v>9</v>
      </c>
      <c r="G1632" s="32">
        <f t="shared" ref="G1632:H1633" si="667">G1633</f>
        <v>2488790</v>
      </c>
      <c r="H1632" s="32">
        <f t="shared" si="667"/>
        <v>0</v>
      </c>
      <c r="I1632" s="153">
        <v>2488790</v>
      </c>
      <c r="J1632" s="154">
        <v>0</v>
      </c>
      <c r="K1632" s="146">
        <f t="shared" si="659"/>
        <v>0</v>
      </c>
      <c r="L1632" s="146">
        <f t="shared" si="659"/>
        <v>0</v>
      </c>
    </row>
    <row r="1633" spans="1:12" s="20" customFormat="1">
      <c r="A1633" s="29" t="s">
        <v>943</v>
      </c>
      <c r="B1633" s="30" t="s">
        <v>404</v>
      </c>
      <c r="C1633" s="31" t="s">
        <v>233</v>
      </c>
      <c r="D1633" s="31" t="s">
        <v>11</v>
      </c>
      <c r="E1633" s="31" t="s">
        <v>1065</v>
      </c>
      <c r="F1633" s="31" t="s">
        <v>844</v>
      </c>
      <c r="G1633" s="32">
        <f t="shared" si="667"/>
        <v>2488790</v>
      </c>
      <c r="H1633" s="32">
        <f t="shared" si="667"/>
        <v>0</v>
      </c>
      <c r="I1633" s="153">
        <v>2488790</v>
      </c>
      <c r="J1633" s="154">
        <v>0</v>
      </c>
      <c r="K1633" s="146">
        <f t="shared" si="659"/>
        <v>0</v>
      </c>
      <c r="L1633" s="146">
        <f t="shared" si="659"/>
        <v>0</v>
      </c>
    </row>
    <row r="1634" spans="1:12" s="20" customFormat="1" ht="25.5">
      <c r="A1634" s="29" t="s">
        <v>1066</v>
      </c>
      <c r="B1634" s="30" t="s">
        <v>404</v>
      </c>
      <c r="C1634" s="31" t="s">
        <v>233</v>
      </c>
      <c r="D1634" s="31" t="s">
        <v>11</v>
      </c>
      <c r="E1634" s="31" t="s">
        <v>1065</v>
      </c>
      <c r="F1634" s="31" t="s">
        <v>1067</v>
      </c>
      <c r="G1634" s="32">
        <v>2488790</v>
      </c>
      <c r="H1634" s="32">
        <v>0</v>
      </c>
      <c r="I1634" s="153">
        <v>2488790</v>
      </c>
      <c r="J1634" s="154">
        <v>0</v>
      </c>
      <c r="K1634" s="146">
        <f t="shared" si="659"/>
        <v>0</v>
      </c>
      <c r="L1634" s="146">
        <f t="shared" si="659"/>
        <v>0</v>
      </c>
    </row>
    <row r="1635" spans="1:12" s="20" customFormat="1">
      <c r="A1635" s="25" t="s">
        <v>433</v>
      </c>
      <c r="B1635" s="26" t="s">
        <v>404</v>
      </c>
      <c r="C1635" s="27" t="s">
        <v>233</v>
      </c>
      <c r="D1635" s="27" t="s">
        <v>68</v>
      </c>
      <c r="E1635" s="27" t="s">
        <v>8</v>
      </c>
      <c r="F1635" s="27" t="s">
        <v>9</v>
      </c>
      <c r="G1635" s="28">
        <f t="shared" ref="G1635:H1640" si="668">G1636</f>
        <v>15579710</v>
      </c>
      <c r="H1635" s="28">
        <f t="shared" si="668"/>
        <v>0</v>
      </c>
      <c r="I1635" s="151">
        <v>15579710</v>
      </c>
      <c r="J1635" s="152">
        <v>0</v>
      </c>
      <c r="K1635" s="146">
        <f t="shared" si="659"/>
        <v>0</v>
      </c>
      <c r="L1635" s="146">
        <f t="shared" si="659"/>
        <v>0</v>
      </c>
    </row>
    <row r="1636" spans="1:12" s="20" customFormat="1" ht="25.5">
      <c r="A1636" s="29" t="s">
        <v>388</v>
      </c>
      <c r="B1636" s="30" t="s">
        <v>404</v>
      </c>
      <c r="C1636" s="31" t="s">
        <v>233</v>
      </c>
      <c r="D1636" s="31" t="s">
        <v>68</v>
      </c>
      <c r="E1636" s="31" t="s">
        <v>389</v>
      </c>
      <c r="F1636" s="31" t="s">
        <v>9</v>
      </c>
      <c r="G1636" s="32">
        <f t="shared" si="668"/>
        <v>15579710</v>
      </c>
      <c r="H1636" s="32">
        <f t="shared" si="668"/>
        <v>0</v>
      </c>
      <c r="I1636" s="153">
        <v>15579710</v>
      </c>
      <c r="J1636" s="154">
        <v>0</v>
      </c>
      <c r="K1636" s="146">
        <f t="shared" si="659"/>
        <v>0</v>
      </c>
      <c r="L1636" s="146">
        <f t="shared" si="659"/>
        <v>0</v>
      </c>
    </row>
    <row r="1637" spans="1:12" s="20" customFormat="1" ht="25.5">
      <c r="A1637" s="29" t="s">
        <v>937</v>
      </c>
      <c r="B1637" s="30" t="s">
        <v>404</v>
      </c>
      <c r="C1637" s="31" t="s">
        <v>233</v>
      </c>
      <c r="D1637" s="31" t="s">
        <v>68</v>
      </c>
      <c r="E1637" s="31" t="s">
        <v>938</v>
      </c>
      <c r="F1637" s="31" t="s">
        <v>9</v>
      </c>
      <c r="G1637" s="32">
        <f t="shared" si="668"/>
        <v>15579710</v>
      </c>
      <c r="H1637" s="32">
        <f t="shared" si="668"/>
        <v>0</v>
      </c>
      <c r="I1637" s="153">
        <v>15579710</v>
      </c>
      <c r="J1637" s="154">
        <v>0</v>
      </c>
      <c r="K1637" s="146">
        <f t="shared" si="659"/>
        <v>0</v>
      </c>
      <c r="L1637" s="146">
        <f t="shared" si="659"/>
        <v>0</v>
      </c>
    </row>
    <row r="1638" spans="1:12" s="20" customFormat="1" ht="38.25">
      <c r="A1638" s="29" t="s">
        <v>939</v>
      </c>
      <c r="B1638" s="30" t="s">
        <v>404</v>
      </c>
      <c r="C1638" s="31" t="s">
        <v>233</v>
      </c>
      <c r="D1638" s="31" t="s">
        <v>68</v>
      </c>
      <c r="E1638" s="31" t="s">
        <v>940</v>
      </c>
      <c r="F1638" s="31" t="s">
        <v>9</v>
      </c>
      <c r="G1638" s="32">
        <f t="shared" si="668"/>
        <v>15579710</v>
      </c>
      <c r="H1638" s="32">
        <f t="shared" si="668"/>
        <v>0</v>
      </c>
      <c r="I1638" s="153">
        <v>15579710</v>
      </c>
      <c r="J1638" s="154">
        <v>0</v>
      </c>
      <c r="K1638" s="146">
        <f t="shared" si="659"/>
        <v>0</v>
      </c>
      <c r="L1638" s="146">
        <f t="shared" si="659"/>
        <v>0</v>
      </c>
    </row>
    <row r="1639" spans="1:12" s="20" customFormat="1" ht="38.25">
      <c r="A1639" s="29" t="s">
        <v>941</v>
      </c>
      <c r="B1639" s="30" t="s">
        <v>404</v>
      </c>
      <c r="C1639" s="31" t="s">
        <v>233</v>
      </c>
      <c r="D1639" s="31" t="s">
        <v>68</v>
      </c>
      <c r="E1639" s="31" t="s">
        <v>942</v>
      </c>
      <c r="F1639" s="31" t="s">
        <v>9</v>
      </c>
      <c r="G1639" s="32">
        <f t="shared" si="668"/>
        <v>15579710</v>
      </c>
      <c r="H1639" s="32">
        <f t="shared" si="668"/>
        <v>0</v>
      </c>
      <c r="I1639" s="153">
        <v>15579710</v>
      </c>
      <c r="J1639" s="154">
        <v>0</v>
      </c>
      <c r="K1639" s="146">
        <f t="shared" si="659"/>
        <v>0</v>
      </c>
      <c r="L1639" s="146">
        <f t="shared" si="659"/>
        <v>0</v>
      </c>
    </row>
    <row r="1640" spans="1:12" s="20" customFormat="1">
      <c r="A1640" s="29" t="s">
        <v>943</v>
      </c>
      <c r="B1640" s="30" t="s">
        <v>404</v>
      </c>
      <c r="C1640" s="31" t="s">
        <v>233</v>
      </c>
      <c r="D1640" s="31" t="s">
        <v>68</v>
      </c>
      <c r="E1640" s="31" t="s">
        <v>942</v>
      </c>
      <c r="F1640" s="31" t="s">
        <v>844</v>
      </c>
      <c r="G1640" s="32">
        <f t="shared" si="668"/>
        <v>15579710</v>
      </c>
      <c r="H1640" s="32">
        <f t="shared" si="668"/>
        <v>0</v>
      </c>
      <c r="I1640" s="153">
        <v>15579710</v>
      </c>
      <c r="J1640" s="154">
        <v>0</v>
      </c>
      <c r="K1640" s="146">
        <f t="shared" si="659"/>
        <v>0</v>
      </c>
      <c r="L1640" s="146">
        <f t="shared" si="659"/>
        <v>0</v>
      </c>
    </row>
    <row r="1641" spans="1:12" s="20" customFormat="1" ht="25.5">
      <c r="A1641" s="33" t="s">
        <v>845</v>
      </c>
      <c r="B1641" s="30" t="s">
        <v>404</v>
      </c>
      <c r="C1641" s="31" t="s">
        <v>233</v>
      </c>
      <c r="D1641" s="31" t="s">
        <v>68</v>
      </c>
      <c r="E1641" s="31" t="s">
        <v>942</v>
      </c>
      <c r="F1641" s="31" t="s">
        <v>846</v>
      </c>
      <c r="G1641" s="32">
        <v>15579710</v>
      </c>
      <c r="H1641" s="32">
        <v>0</v>
      </c>
      <c r="I1641" s="153">
        <v>15579710</v>
      </c>
      <c r="J1641" s="154">
        <v>0</v>
      </c>
      <c r="K1641" s="146">
        <f t="shared" si="659"/>
        <v>0</v>
      </c>
      <c r="L1641" s="146">
        <f t="shared" si="659"/>
        <v>0</v>
      </c>
    </row>
    <row r="1642" spans="1:12" s="20" customFormat="1">
      <c r="A1642" s="21" t="s">
        <v>551</v>
      </c>
      <c r="B1642" s="22" t="s">
        <v>404</v>
      </c>
      <c r="C1642" s="23" t="s">
        <v>242</v>
      </c>
      <c r="D1642" s="23" t="s">
        <v>7</v>
      </c>
      <c r="E1642" s="23" t="s">
        <v>8</v>
      </c>
      <c r="F1642" s="23" t="s">
        <v>9</v>
      </c>
      <c r="G1642" s="24">
        <f t="shared" ref="G1642:H1648" si="669">G1643</f>
        <v>3410000</v>
      </c>
      <c r="H1642" s="24">
        <f t="shared" si="669"/>
        <v>3410000</v>
      </c>
      <c r="I1642" s="149">
        <v>3410000</v>
      </c>
      <c r="J1642" s="150">
        <v>3410000</v>
      </c>
      <c r="K1642" s="146">
        <f t="shared" si="659"/>
        <v>0</v>
      </c>
      <c r="L1642" s="146">
        <f t="shared" si="659"/>
        <v>0</v>
      </c>
    </row>
    <row r="1643" spans="1:12" s="20" customFormat="1">
      <c r="A1643" s="25" t="s">
        <v>243</v>
      </c>
      <c r="B1643" s="26" t="s">
        <v>404</v>
      </c>
      <c r="C1643" s="27" t="s">
        <v>242</v>
      </c>
      <c r="D1643" s="27" t="s">
        <v>11</v>
      </c>
      <c r="E1643" s="27" t="s">
        <v>8</v>
      </c>
      <c r="F1643" s="27" t="s">
        <v>9</v>
      </c>
      <c r="G1643" s="28">
        <f t="shared" si="669"/>
        <v>3410000</v>
      </c>
      <c r="H1643" s="28">
        <f t="shared" si="669"/>
        <v>3410000</v>
      </c>
      <c r="I1643" s="151">
        <v>3410000</v>
      </c>
      <c r="J1643" s="152">
        <v>3410000</v>
      </c>
      <c r="K1643" s="146">
        <f t="shared" si="659"/>
        <v>0</v>
      </c>
      <c r="L1643" s="146">
        <f t="shared" si="659"/>
        <v>0</v>
      </c>
    </row>
    <row r="1644" spans="1:12" s="20" customFormat="1">
      <c r="A1644" s="29" t="s">
        <v>244</v>
      </c>
      <c r="B1644" s="30" t="s">
        <v>404</v>
      </c>
      <c r="C1644" s="31" t="s">
        <v>242</v>
      </c>
      <c r="D1644" s="31" t="s">
        <v>11</v>
      </c>
      <c r="E1644" s="38" t="s">
        <v>245</v>
      </c>
      <c r="F1644" s="31" t="s">
        <v>9</v>
      </c>
      <c r="G1644" s="32">
        <f t="shared" si="669"/>
        <v>3410000</v>
      </c>
      <c r="H1644" s="32">
        <f t="shared" si="669"/>
        <v>3410000</v>
      </c>
      <c r="I1644" s="153">
        <v>3410000</v>
      </c>
      <c r="J1644" s="154">
        <v>3410000</v>
      </c>
      <c r="K1644" s="146">
        <f t="shared" si="659"/>
        <v>0</v>
      </c>
      <c r="L1644" s="146">
        <f t="shared" si="659"/>
        <v>0</v>
      </c>
    </row>
    <row r="1645" spans="1:12" s="20" customFormat="1" ht="51">
      <c r="A1645" s="29" t="s">
        <v>376</v>
      </c>
      <c r="B1645" s="30" t="s">
        <v>404</v>
      </c>
      <c r="C1645" s="31" t="s">
        <v>242</v>
      </c>
      <c r="D1645" s="31" t="s">
        <v>11</v>
      </c>
      <c r="E1645" s="38" t="s">
        <v>247</v>
      </c>
      <c r="F1645" s="31" t="s">
        <v>9</v>
      </c>
      <c r="G1645" s="32">
        <f t="shared" si="669"/>
        <v>3410000</v>
      </c>
      <c r="H1645" s="32">
        <f t="shared" si="669"/>
        <v>3410000</v>
      </c>
      <c r="I1645" s="153">
        <v>3410000</v>
      </c>
      <c r="J1645" s="154">
        <v>3410000</v>
      </c>
      <c r="K1645" s="146">
        <f t="shared" si="659"/>
        <v>0</v>
      </c>
      <c r="L1645" s="146">
        <f t="shared" si="659"/>
        <v>0</v>
      </c>
    </row>
    <row r="1646" spans="1:12" s="20" customFormat="1" ht="63.75">
      <c r="A1646" s="29" t="s">
        <v>248</v>
      </c>
      <c r="B1646" s="30" t="s">
        <v>404</v>
      </c>
      <c r="C1646" s="31" t="s">
        <v>242</v>
      </c>
      <c r="D1646" s="31" t="s">
        <v>11</v>
      </c>
      <c r="E1646" s="38" t="s">
        <v>249</v>
      </c>
      <c r="F1646" s="31" t="s">
        <v>9</v>
      </c>
      <c r="G1646" s="32">
        <f t="shared" si="669"/>
        <v>3410000</v>
      </c>
      <c r="H1646" s="32">
        <f t="shared" si="669"/>
        <v>3410000</v>
      </c>
      <c r="I1646" s="153">
        <v>3410000</v>
      </c>
      <c r="J1646" s="154">
        <v>3410000</v>
      </c>
      <c r="K1646" s="146">
        <f t="shared" si="659"/>
        <v>0</v>
      </c>
      <c r="L1646" s="146">
        <f t="shared" si="659"/>
        <v>0</v>
      </c>
    </row>
    <row r="1647" spans="1:12" s="20" customFormat="1" ht="25.5">
      <c r="A1647" s="29" t="s">
        <v>250</v>
      </c>
      <c r="B1647" s="30" t="s">
        <v>404</v>
      </c>
      <c r="C1647" s="31" t="s">
        <v>242</v>
      </c>
      <c r="D1647" s="31" t="s">
        <v>11</v>
      </c>
      <c r="E1647" s="38" t="s">
        <v>251</v>
      </c>
      <c r="F1647" s="31" t="s">
        <v>9</v>
      </c>
      <c r="G1647" s="32">
        <f t="shared" si="669"/>
        <v>3410000</v>
      </c>
      <c r="H1647" s="32">
        <f t="shared" si="669"/>
        <v>3410000</v>
      </c>
      <c r="I1647" s="153">
        <v>3410000</v>
      </c>
      <c r="J1647" s="154">
        <v>3410000</v>
      </c>
      <c r="K1647" s="146">
        <f t="shared" ref="K1647:L1710" si="670">G1647-I1647</f>
        <v>0</v>
      </c>
      <c r="L1647" s="146">
        <f t="shared" si="670"/>
        <v>0</v>
      </c>
    </row>
    <row r="1648" spans="1:12" s="20" customFormat="1" ht="25.5">
      <c r="A1648" s="33" t="s">
        <v>28</v>
      </c>
      <c r="B1648" s="30" t="s">
        <v>404</v>
      </c>
      <c r="C1648" s="31" t="s">
        <v>242</v>
      </c>
      <c r="D1648" s="31" t="s">
        <v>11</v>
      </c>
      <c r="E1648" s="38" t="s">
        <v>251</v>
      </c>
      <c r="F1648" s="31" t="s">
        <v>29</v>
      </c>
      <c r="G1648" s="32">
        <f t="shared" si="669"/>
        <v>3410000</v>
      </c>
      <c r="H1648" s="32">
        <f t="shared" si="669"/>
        <v>3410000</v>
      </c>
      <c r="I1648" s="153">
        <v>3410000</v>
      </c>
      <c r="J1648" s="154">
        <v>3410000</v>
      </c>
      <c r="K1648" s="146">
        <f t="shared" si="670"/>
        <v>0</v>
      </c>
      <c r="L1648" s="146">
        <f t="shared" si="670"/>
        <v>0</v>
      </c>
    </row>
    <row r="1649" spans="1:12" s="20" customFormat="1">
      <c r="A1649" s="33" t="s">
        <v>30</v>
      </c>
      <c r="B1649" s="30" t="s">
        <v>404</v>
      </c>
      <c r="C1649" s="31" t="s">
        <v>242</v>
      </c>
      <c r="D1649" s="31" t="s">
        <v>11</v>
      </c>
      <c r="E1649" s="38" t="s">
        <v>251</v>
      </c>
      <c r="F1649" s="31" t="s">
        <v>31</v>
      </c>
      <c r="G1649" s="32">
        <v>3410000</v>
      </c>
      <c r="H1649" s="32">
        <v>3410000</v>
      </c>
      <c r="I1649" s="153">
        <v>3410000</v>
      </c>
      <c r="J1649" s="154">
        <v>3410000</v>
      </c>
      <c r="K1649" s="146">
        <f t="shared" si="670"/>
        <v>0</v>
      </c>
      <c r="L1649" s="146">
        <f t="shared" si="670"/>
        <v>0</v>
      </c>
    </row>
    <row r="1650" spans="1:12" s="20" customFormat="1">
      <c r="A1650" s="33"/>
      <c r="B1650" s="30"/>
      <c r="C1650" s="31"/>
      <c r="D1650" s="31"/>
      <c r="E1650" s="38"/>
      <c r="F1650" s="31"/>
      <c r="G1650" s="32"/>
      <c r="H1650" s="32"/>
      <c r="I1650" s="153"/>
      <c r="J1650" s="154"/>
      <c r="K1650" s="146">
        <f t="shared" si="670"/>
        <v>0</v>
      </c>
      <c r="L1650" s="146">
        <f t="shared" si="670"/>
        <v>0</v>
      </c>
    </row>
    <row r="1651" spans="1:12" s="20" customFormat="1" ht="25.5">
      <c r="A1651" s="16" t="s">
        <v>950</v>
      </c>
      <c r="B1651" s="17" t="s">
        <v>951</v>
      </c>
      <c r="C1651" s="18" t="s">
        <v>7</v>
      </c>
      <c r="D1651" s="18" t="s">
        <v>7</v>
      </c>
      <c r="E1651" s="18" t="s">
        <v>8</v>
      </c>
      <c r="F1651" s="18" t="s">
        <v>9</v>
      </c>
      <c r="G1651" s="19">
        <f t="shared" ref="G1651:H1652" si="671">G1652</f>
        <v>91655970</v>
      </c>
      <c r="H1651" s="19">
        <f t="shared" si="671"/>
        <v>91680730</v>
      </c>
      <c r="I1651" s="157">
        <v>91655970</v>
      </c>
      <c r="J1651" s="158">
        <v>91680730</v>
      </c>
      <c r="K1651" s="146">
        <f t="shared" si="670"/>
        <v>0</v>
      </c>
      <c r="L1651" s="146">
        <f t="shared" si="670"/>
        <v>0</v>
      </c>
    </row>
    <row r="1652" spans="1:12" s="20" customFormat="1">
      <c r="A1652" s="21" t="s">
        <v>952</v>
      </c>
      <c r="B1652" s="22" t="s">
        <v>951</v>
      </c>
      <c r="C1652" s="23" t="s">
        <v>13</v>
      </c>
      <c r="D1652" s="23" t="s">
        <v>7</v>
      </c>
      <c r="E1652" s="23" t="s">
        <v>8</v>
      </c>
      <c r="F1652" s="23" t="s">
        <v>9</v>
      </c>
      <c r="G1652" s="24">
        <f t="shared" si="671"/>
        <v>91655970</v>
      </c>
      <c r="H1652" s="24">
        <f t="shared" si="671"/>
        <v>91680730</v>
      </c>
      <c r="I1652" s="149">
        <v>91655970</v>
      </c>
      <c r="J1652" s="150">
        <v>91680730</v>
      </c>
      <c r="K1652" s="146">
        <f t="shared" si="670"/>
        <v>0</v>
      </c>
      <c r="L1652" s="146">
        <f t="shared" si="670"/>
        <v>0</v>
      </c>
    </row>
    <row r="1653" spans="1:12" s="20" customFormat="1" ht="38.25">
      <c r="A1653" s="25" t="s">
        <v>953</v>
      </c>
      <c r="B1653" s="26" t="s">
        <v>951</v>
      </c>
      <c r="C1653" s="27" t="s">
        <v>13</v>
      </c>
      <c r="D1653" s="27" t="s">
        <v>458</v>
      </c>
      <c r="E1653" s="27" t="s">
        <v>8</v>
      </c>
      <c r="F1653" s="27" t="s">
        <v>9</v>
      </c>
      <c r="G1653" s="28">
        <f t="shared" ref="G1653:H1653" si="672">G1654+G1660+G1708</f>
        <v>91655970</v>
      </c>
      <c r="H1653" s="28">
        <f t="shared" si="672"/>
        <v>91680730</v>
      </c>
      <c r="I1653" s="151">
        <v>91655970</v>
      </c>
      <c r="J1653" s="152">
        <v>91680730</v>
      </c>
      <c r="K1653" s="146">
        <f t="shared" si="670"/>
        <v>0</v>
      </c>
      <c r="L1653" s="146">
        <f t="shared" si="670"/>
        <v>0</v>
      </c>
    </row>
    <row r="1654" spans="1:12" s="20" customFormat="1" ht="38.25">
      <c r="A1654" s="56" t="s">
        <v>146</v>
      </c>
      <c r="B1654" s="30" t="s">
        <v>951</v>
      </c>
      <c r="C1654" s="31" t="s">
        <v>13</v>
      </c>
      <c r="D1654" s="31" t="s">
        <v>458</v>
      </c>
      <c r="E1654" s="31" t="s">
        <v>147</v>
      </c>
      <c r="F1654" s="31" t="s">
        <v>9</v>
      </c>
      <c r="G1654" s="32">
        <f t="shared" ref="G1654:H1658" si="673">G1655</f>
        <v>22950</v>
      </c>
      <c r="H1654" s="32">
        <f t="shared" si="673"/>
        <v>22950</v>
      </c>
      <c r="I1654" s="153">
        <v>22950</v>
      </c>
      <c r="J1654" s="154">
        <v>22950</v>
      </c>
      <c r="K1654" s="146">
        <f t="shared" si="670"/>
        <v>0</v>
      </c>
      <c r="L1654" s="146">
        <f t="shared" si="670"/>
        <v>0</v>
      </c>
    </row>
    <row r="1655" spans="1:12" s="80" customFormat="1" ht="25.5">
      <c r="A1655" s="29" t="s">
        <v>172</v>
      </c>
      <c r="B1655" s="30" t="s">
        <v>951</v>
      </c>
      <c r="C1655" s="31" t="s">
        <v>13</v>
      </c>
      <c r="D1655" s="31" t="s">
        <v>458</v>
      </c>
      <c r="E1655" s="31" t="s">
        <v>173</v>
      </c>
      <c r="F1655" s="31" t="s">
        <v>9</v>
      </c>
      <c r="G1655" s="32">
        <f t="shared" si="673"/>
        <v>22950</v>
      </c>
      <c r="H1655" s="32">
        <f t="shared" si="673"/>
        <v>22950</v>
      </c>
      <c r="I1655" s="153">
        <v>22950</v>
      </c>
      <c r="J1655" s="154">
        <v>22950</v>
      </c>
      <c r="K1655" s="146">
        <f t="shared" si="670"/>
        <v>0</v>
      </c>
      <c r="L1655" s="146">
        <f t="shared" si="670"/>
        <v>0</v>
      </c>
    </row>
    <row r="1656" spans="1:12" s="20" customFormat="1" ht="25.5">
      <c r="A1656" s="56" t="s">
        <v>954</v>
      </c>
      <c r="B1656" s="30" t="s">
        <v>951</v>
      </c>
      <c r="C1656" s="31" t="s">
        <v>13</v>
      </c>
      <c r="D1656" s="31" t="s">
        <v>458</v>
      </c>
      <c r="E1656" s="31" t="s">
        <v>955</v>
      </c>
      <c r="F1656" s="31" t="s">
        <v>9</v>
      </c>
      <c r="G1656" s="32">
        <f t="shared" si="673"/>
        <v>22950</v>
      </c>
      <c r="H1656" s="32">
        <f t="shared" si="673"/>
        <v>22950</v>
      </c>
      <c r="I1656" s="153">
        <v>22950</v>
      </c>
      <c r="J1656" s="154">
        <v>22950</v>
      </c>
      <c r="K1656" s="146">
        <f t="shared" si="670"/>
        <v>0</v>
      </c>
      <c r="L1656" s="146">
        <f t="shared" si="670"/>
        <v>0</v>
      </c>
    </row>
    <row r="1657" spans="1:12" s="20" customFormat="1" ht="25.5">
      <c r="A1657" s="56" t="s">
        <v>956</v>
      </c>
      <c r="B1657" s="30" t="s">
        <v>951</v>
      </c>
      <c r="C1657" s="31" t="s">
        <v>13</v>
      </c>
      <c r="D1657" s="31" t="s">
        <v>458</v>
      </c>
      <c r="E1657" s="31" t="s">
        <v>957</v>
      </c>
      <c r="F1657" s="31" t="s">
        <v>9</v>
      </c>
      <c r="G1657" s="32">
        <f t="shared" si="673"/>
        <v>22950</v>
      </c>
      <c r="H1657" s="32">
        <f t="shared" si="673"/>
        <v>22950</v>
      </c>
      <c r="I1657" s="153">
        <v>22950</v>
      </c>
      <c r="J1657" s="154">
        <v>22950</v>
      </c>
      <c r="K1657" s="146">
        <f t="shared" si="670"/>
        <v>0</v>
      </c>
      <c r="L1657" s="146">
        <f t="shared" si="670"/>
        <v>0</v>
      </c>
    </row>
    <row r="1658" spans="1:12" s="20" customFormat="1" ht="25.5">
      <c r="A1658" s="56" t="s">
        <v>28</v>
      </c>
      <c r="B1658" s="30" t="s">
        <v>951</v>
      </c>
      <c r="C1658" s="31" t="s">
        <v>13</v>
      </c>
      <c r="D1658" s="31" t="s">
        <v>458</v>
      </c>
      <c r="E1658" s="31" t="s">
        <v>957</v>
      </c>
      <c r="F1658" s="31" t="s">
        <v>29</v>
      </c>
      <c r="G1658" s="32">
        <f t="shared" si="673"/>
        <v>22950</v>
      </c>
      <c r="H1658" s="32">
        <f t="shared" si="673"/>
        <v>22950</v>
      </c>
      <c r="I1658" s="153">
        <v>22950</v>
      </c>
      <c r="J1658" s="154">
        <v>22950</v>
      </c>
      <c r="K1658" s="146">
        <f t="shared" si="670"/>
        <v>0</v>
      </c>
      <c r="L1658" s="146">
        <f t="shared" si="670"/>
        <v>0</v>
      </c>
    </row>
    <row r="1659" spans="1:12" s="20" customFormat="1">
      <c r="A1659" s="33" t="s">
        <v>30</v>
      </c>
      <c r="B1659" s="30" t="s">
        <v>951</v>
      </c>
      <c r="C1659" s="31" t="s">
        <v>13</v>
      </c>
      <c r="D1659" s="31" t="s">
        <v>458</v>
      </c>
      <c r="E1659" s="31" t="s">
        <v>957</v>
      </c>
      <c r="F1659" s="31" t="s">
        <v>31</v>
      </c>
      <c r="G1659" s="32">
        <v>22950</v>
      </c>
      <c r="H1659" s="32">
        <v>22950</v>
      </c>
      <c r="I1659" s="153">
        <v>22950</v>
      </c>
      <c r="J1659" s="154">
        <v>22950</v>
      </c>
      <c r="K1659" s="146">
        <f t="shared" si="670"/>
        <v>0</v>
      </c>
      <c r="L1659" s="146">
        <f t="shared" si="670"/>
        <v>0</v>
      </c>
    </row>
    <row r="1660" spans="1:12" s="20" customFormat="1" ht="63.75">
      <c r="A1660" s="29" t="s">
        <v>417</v>
      </c>
      <c r="B1660" s="30" t="s">
        <v>951</v>
      </c>
      <c r="C1660" s="31" t="s">
        <v>13</v>
      </c>
      <c r="D1660" s="31" t="s">
        <v>458</v>
      </c>
      <c r="E1660" s="31" t="s">
        <v>418</v>
      </c>
      <c r="F1660" s="31" t="s">
        <v>9</v>
      </c>
      <c r="G1660" s="32">
        <f t="shared" ref="G1660:H1660" si="674">G1661+G1680+G1685</f>
        <v>75940850</v>
      </c>
      <c r="H1660" s="32">
        <f t="shared" si="674"/>
        <v>75965610</v>
      </c>
      <c r="I1660" s="153">
        <v>75940850</v>
      </c>
      <c r="J1660" s="154">
        <v>75965610</v>
      </c>
      <c r="K1660" s="146">
        <f t="shared" si="670"/>
        <v>0</v>
      </c>
      <c r="L1660" s="146">
        <f t="shared" si="670"/>
        <v>0</v>
      </c>
    </row>
    <row r="1661" spans="1:12" s="80" customFormat="1" ht="38.25">
      <c r="A1661" s="29" t="s">
        <v>958</v>
      </c>
      <c r="B1661" s="30" t="s">
        <v>951</v>
      </c>
      <c r="C1661" s="31" t="s">
        <v>13</v>
      </c>
      <c r="D1661" s="31" t="s">
        <v>458</v>
      </c>
      <c r="E1661" s="31" t="s">
        <v>959</v>
      </c>
      <c r="F1661" s="31" t="s">
        <v>9</v>
      </c>
      <c r="G1661" s="32">
        <f t="shared" ref="G1661:H1661" si="675">G1662+G1666+G1676</f>
        <v>35303130</v>
      </c>
      <c r="H1661" s="32">
        <f t="shared" si="675"/>
        <v>35327890</v>
      </c>
      <c r="I1661" s="153">
        <v>35303130</v>
      </c>
      <c r="J1661" s="154">
        <v>35327890</v>
      </c>
      <c r="K1661" s="146">
        <f t="shared" si="670"/>
        <v>0</v>
      </c>
      <c r="L1661" s="146">
        <f t="shared" si="670"/>
        <v>0</v>
      </c>
    </row>
    <row r="1662" spans="1:12" s="20" customFormat="1" ht="38.25">
      <c r="A1662" s="29" t="s">
        <v>960</v>
      </c>
      <c r="B1662" s="30" t="s">
        <v>951</v>
      </c>
      <c r="C1662" s="31" t="s">
        <v>13</v>
      </c>
      <c r="D1662" s="31" t="s">
        <v>458</v>
      </c>
      <c r="E1662" s="31" t="s">
        <v>961</v>
      </c>
      <c r="F1662" s="31" t="s">
        <v>9</v>
      </c>
      <c r="G1662" s="32">
        <f t="shared" ref="G1662:H1664" si="676">G1663</f>
        <v>100000</v>
      </c>
      <c r="H1662" s="32">
        <f t="shared" si="676"/>
        <v>100000</v>
      </c>
      <c r="I1662" s="153">
        <v>100000</v>
      </c>
      <c r="J1662" s="154">
        <v>100000</v>
      </c>
      <c r="K1662" s="146">
        <f t="shared" si="670"/>
        <v>0</v>
      </c>
      <c r="L1662" s="146">
        <f t="shared" si="670"/>
        <v>0</v>
      </c>
    </row>
    <row r="1663" spans="1:12" s="20" customFormat="1" ht="51">
      <c r="A1663" s="56" t="s">
        <v>962</v>
      </c>
      <c r="B1663" s="30" t="s">
        <v>951</v>
      </c>
      <c r="C1663" s="31" t="s">
        <v>13</v>
      </c>
      <c r="D1663" s="31" t="s">
        <v>458</v>
      </c>
      <c r="E1663" s="31" t="s">
        <v>963</v>
      </c>
      <c r="F1663" s="31" t="s">
        <v>9</v>
      </c>
      <c r="G1663" s="32">
        <f t="shared" si="676"/>
        <v>100000</v>
      </c>
      <c r="H1663" s="32">
        <f t="shared" si="676"/>
        <v>100000</v>
      </c>
      <c r="I1663" s="153">
        <v>100000</v>
      </c>
      <c r="J1663" s="154">
        <v>100000</v>
      </c>
      <c r="K1663" s="146">
        <f t="shared" si="670"/>
        <v>0</v>
      </c>
      <c r="L1663" s="146">
        <f t="shared" si="670"/>
        <v>0</v>
      </c>
    </row>
    <row r="1664" spans="1:12" s="20" customFormat="1" ht="25.5">
      <c r="A1664" s="29" t="s">
        <v>28</v>
      </c>
      <c r="B1664" s="30" t="s">
        <v>951</v>
      </c>
      <c r="C1664" s="31" t="s">
        <v>13</v>
      </c>
      <c r="D1664" s="31" t="s">
        <v>458</v>
      </c>
      <c r="E1664" s="31" t="s">
        <v>963</v>
      </c>
      <c r="F1664" s="31" t="s">
        <v>29</v>
      </c>
      <c r="G1664" s="32">
        <f t="shared" si="676"/>
        <v>100000</v>
      </c>
      <c r="H1664" s="32">
        <f t="shared" si="676"/>
        <v>100000</v>
      </c>
      <c r="I1664" s="153">
        <v>100000</v>
      </c>
      <c r="J1664" s="154">
        <v>100000</v>
      </c>
      <c r="K1664" s="146">
        <f t="shared" si="670"/>
        <v>0</v>
      </c>
      <c r="L1664" s="146">
        <f t="shared" si="670"/>
        <v>0</v>
      </c>
    </row>
    <row r="1665" spans="1:12" s="20" customFormat="1">
      <c r="A1665" s="33" t="s">
        <v>30</v>
      </c>
      <c r="B1665" s="30" t="s">
        <v>951</v>
      </c>
      <c r="C1665" s="31" t="s">
        <v>13</v>
      </c>
      <c r="D1665" s="31" t="s">
        <v>458</v>
      </c>
      <c r="E1665" s="31" t="s">
        <v>963</v>
      </c>
      <c r="F1665" s="31" t="s">
        <v>31</v>
      </c>
      <c r="G1665" s="32">
        <v>100000</v>
      </c>
      <c r="H1665" s="32">
        <v>100000</v>
      </c>
      <c r="I1665" s="153">
        <v>100000</v>
      </c>
      <c r="J1665" s="154">
        <v>100000</v>
      </c>
      <c r="K1665" s="146">
        <f t="shared" si="670"/>
        <v>0</v>
      </c>
      <c r="L1665" s="146">
        <f t="shared" si="670"/>
        <v>0</v>
      </c>
    </row>
    <row r="1666" spans="1:12" s="20" customFormat="1" ht="25.5">
      <c r="A1666" s="56" t="s">
        <v>964</v>
      </c>
      <c r="B1666" s="30" t="s">
        <v>951</v>
      </c>
      <c r="C1666" s="31" t="s">
        <v>13</v>
      </c>
      <c r="D1666" s="31" t="s">
        <v>458</v>
      </c>
      <c r="E1666" s="31" t="s">
        <v>965</v>
      </c>
      <c r="F1666" s="31" t="s">
        <v>9</v>
      </c>
      <c r="G1666" s="32">
        <f t="shared" ref="G1666:H1666" si="677">G1667</f>
        <v>34773130</v>
      </c>
      <c r="H1666" s="32">
        <f t="shared" si="677"/>
        <v>34797890</v>
      </c>
      <c r="I1666" s="153">
        <v>34773130</v>
      </c>
      <c r="J1666" s="154">
        <v>34797890</v>
      </c>
      <c r="K1666" s="146">
        <f t="shared" si="670"/>
        <v>0</v>
      </c>
      <c r="L1666" s="146">
        <f t="shared" si="670"/>
        <v>0</v>
      </c>
    </row>
    <row r="1667" spans="1:12" s="20" customFormat="1" ht="25.5">
      <c r="A1667" s="56" t="s">
        <v>136</v>
      </c>
      <c r="B1667" s="30" t="s">
        <v>951</v>
      </c>
      <c r="C1667" s="31" t="s">
        <v>13</v>
      </c>
      <c r="D1667" s="31" t="s">
        <v>458</v>
      </c>
      <c r="E1667" s="31" t="s">
        <v>966</v>
      </c>
      <c r="F1667" s="31" t="s">
        <v>9</v>
      </c>
      <c r="G1667" s="32">
        <f t="shared" ref="G1667:H1667" si="678">G1668+G1671+G1673</f>
        <v>34773130</v>
      </c>
      <c r="H1667" s="32">
        <f t="shared" si="678"/>
        <v>34797890</v>
      </c>
      <c r="I1667" s="153">
        <v>34773130</v>
      </c>
      <c r="J1667" s="154">
        <v>34797890</v>
      </c>
      <c r="K1667" s="146">
        <f t="shared" si="670"/>
        <v>0</v>
      </c>
      <c r="L1667" s="146">
        <f t="shared" si="670"/>
        <v>0</v>
      </c>
    </row>
    <row r="1668" spans="1:12" s="20" customFormat="1">
      <c r="A1668" s="29" t="s">
        <v>138</v>
      </c>
      <c r="B1668" s="30" t="s">
        <v>951</v>
      </c>
      <c r="C1668" s="31" t="s">
        <v>13</v>
      </c>
      <c r="D1668" s="31" t="s">
        <v>458</v>
      </c>
      <c r="E1668" s="31" t="s">
        <v>966</v>
      </c>
      <c r="F1668" s="31" t="s">
        <v>139</v>
      </c>
      <c r="G1668" s="32">
        <f t="shared" ref="G1668:H1668" si="679">SUM(G1669:G1670)</f>
        <v>29690420</v>
      </c>
      <c r="H1668" s="32">
        <f t="shared" si="679"/>
        <v>29690420</v>
      </c>
      <c r="I1668" s="153">
        <v>29690420</v>
      </c>
      <c r="J1668" s="154">
        <v>29690420</v>
      </c>
      <c r="K1668" s="146">
        <f t="shared" si="670"/>
        <v>0</v>
      </c>
      <c r="L1668" s="146">
        <f t="shared" si="670"/>
        <v>0</v>
      </c>
    </row>
    <row r="1669" spans="1:12" s="20" customFormat="1">
      <c r="A1669" s="33" t="s">
        <v>140</v>
      </c>
      <c r="B1669" s="30" t="s">
        <v>951</v>
      </c>
      <c r="C1669" s="31" t="s">
        <v>13</v>
      </c>
      <c r="D1669" s="31" t="s">
        <v>458</v>
      </c>
      <c r="E1669" s="31" t="s">
        <v>966</v>
      </c>
      <c r="F1669" s="31" t="s">
        <v>141</v>
      </c>
      <c r="G1669" s="32">
        <v>22826952</v>
      </c>
      <c r="H1669" s="32">
        <v>22826952</v>
      </c>
      <c r="I1669" s="153">
        <v>22826952</v>
      </c>
      <c r="J1669" s="154">
        <v>22826952</v>
      </c>
      <c r="K1669" s="146">
        <f t="shared" si="670"/>
        <v>0</v>
      </c>
      <c r="L1669" s="146">
        <f t="shared" si="670"/>
        <v>0</v>
      </c>
    </row>
    <row r="1670" spans="1:12" s="20" customFormat="1" ht="38.25">
      <c r="A1670" s="33" t="s">
        <v>144</v>
      </c>
      <c r="B1670" s="30" t="s">
        <v>951</v>
      </c>
      <c r="C1670" s="31" t="s">
        <v>13</v>
      </c>
      <c r="D1670" s="31" t="s">
        <v>458</v>
      </c>
      <c r="E1670" s="31" t="s">
        <v>966</v>
      </c>
      <c r="F1670" s="31" t="s">
        <v>145</v>
      </c>
      <c r="G1670" s="32">
        <v>6863468</v>
      </c>
      <c r="H1670" s="32">
        <v>6863468</v>
      </c>
      <c r="I1670" s="153">
        <v>6863468</v>
      </c>
      <c r="J1670" s="154">
        <v>6863468</v>
      </c>
      <c r="K1670" s="146">
        <f t="shared" si="670"/>
        <v>0</v>
      </c>
      <c r="L1670" s="146">
        <f t="shared" si="670"/>
        <v>0</v>
      </c>
    </row>
    <row r="1671" spans="1:12" s="20" customFormat="1" ht="25.5">
      <c r="A1671" s="56" t="s">
        <v>28</v>
      </c>
      <c r="B1671" s="30" t="s">
        <v>951</v>
      </c>
      <c r="C1671" s="31" t="s">
        <v>13</v>
      </c>
      <c r="D1671" s="31" t="s">
        <v>458</v>
      </c>
      <c r="E1671" s="31" t="s">
        <v>966</v>
      </c>
      <c r="F1671" s="31" t="s">
        <v>29</v>
      </c>
      <c r="G1671" s="32">
        <f t="shared" ref="G1671:H1671" si="680">G1672</f>
        <v>4319410</v>
      </c>
      <c r="H1671" s="32">
        <f t="shared" si="680"/>
        <v>4344170</v>
      </c>
      <c r="I1671" s="153">
        <v>4319410</v>
      </c>
      <c r="J1671" s="154">
        <v>4344170</v>
      </c>
      <c r="K1671" s="146">
        <f t="shared" si="670"/>
        <v>0</v>
      </c>
      <c r="L1671" s="146">
        <f t="shared" si="670"/>
        <v>0</v>
      </c>
    </row>
    <row r="1672" spans="1:12" s="20" customFormat="1">
      <c r="A1672" s="33" t="s">
        <v>30</v>
      </c>
      <c r="B1672" s="30" t="s">
        <v>951</v>
      </c>
      <c r="C1672" s="31" t="s">
        <v>13</v>
      </c>
      <c r="D1672" s="31" t="s">
        <v>458</v>
      </c>
      <c r="E1672" s="31" t="s">
        <v>966</v>
      </c>
      <c r="F1672" s="31" t="s">
        <v>31</v>
      </c>
      <c r="G1672" s="32">
        <v>4319410</v>
      </c>
      <c r="H1672" s="32">
        <v>4344170</v>
      </c>
      <c r="I1672" s="153">
        <v>4319410</v>
      </c>
      <c r="J1672" s="154">
        <v>4344170</v>
      </c>
      <c r="K1672" s="146">
        <f t="shared" si="670"/>
        <v>0</v>
      </c>
      <c r="L1672" s="146">
        <f t="shared" si="670"/>
        <v>0</v>
      </c>
    </row>
    <row r="1673" spans="1:12" s="20" customFormat="1">
      <c r="A1673" s="56" t="s">
        <v>32</v>
      </c>
      <c r="B1673" s="30" t="s">
        <v>951</v>
      </c>
      <c r="C1673" s="31" t="s">
        <v>13</v>
      </c>
      <c r="D1673" s="31" t="s">
        <v>458</v>
      </c>
      <c r="E1673" s="31" t="s">
        <v>966</v>
      </c>
      <c r="F1673" s="31" t="s">
        <v>33</v>
      </c>
      <c r="G1673" s="32">
        <f t="shared" ref="G1673:H1673" si="681">SUM(G1674:G1675)</f>
        <v>763300</v>
      </c>
      <c r="H1673" s="32">
        <f t="shared" si="681"/>
        <v>763300</v>
      </c>
      <c r="I1673" s="153">
        <v>763300</v>
      </c>
      <c r="J1673" s="154">
        <v>763300</v>
      </c>
      <c r="K1673" s="146">
        <f t="shared" si="670"/>
        <v>0</v>
      </c>
      <c r="L1673" s="146">
        <f t="shared" si="670"/>
        <v>0</v>
      </c>
    </row>
    <row r="1674" spans="1:12" s="20" customFormat="1">
      <c r="A1674" s="33" t="s">
        <v>34</v>
      </c>
      <c r="B1674" s="30" t="s">
        <v>951</v>
      </c>
      <c r="C1674" s="31" t="s">
        <v>13</v>
      </c>
      <c r="D1674" s="31" t="s">
        <v>458</v>
      </c>
      <c r="E1674" s="31" t="s">
        <v>966</v>
      </c>
      <c r="F1674" s="31" t="s">
        <v>35</v>
      </c>
      <c r="G1674" s="32">
        <v>722300</v>
      </c>
      <c r="H1674" s="32">
        <v>722300</v>
      </c>
      <c r="I1674" s="153">
        <v>722300</v>
      </c>
      <c r="J1674" s="154">
        <v>722300</v>
      </c>
      <c r="K1674" s="146">
        <f t="shared" si="670"/>
        <v>0</v>
      </c>
      <c r="L1674" s="146">
        <f t="shared" si="670"/>
        <v>0</v>
      </c>
    </row>
    <row r="1675" spans="1:12" s="20" customFormat="1">
      <c r="A1675" s="33" t="s">
        <v>36</v>
      </c>
      <c r="B1675" s="30" t="s">
        <v>951</v>
      </c>
      <c r="C1675" s="31" t="s">
        <v>13</v>
      </c>
      <c r="D1675" s="31" t="s">
        <v>458</v>
      </c>
      <c r="E1675" s="31" t="s">
        <v>966</v>
      </c>
      <c r="F1675" s="31" t="s">
        <v>37</v>
      </c>
      <c r="G1675" s="32">
        <v>41000</v>
      </c>
      <c r="H1675" s="32">
        <v>41000</v>
      </c>
      <c r="I1675" s="153">
        <v>41000</v>
      </c>
      <c r="J1675" s="154">
        <v>41000</v>
      </c>
      <c r="K1675" s="146">
        <f t="shared" si="670"/>
        <v>0</v>
      </c>
      <c r="L1675" s="146">
        <f t="shared" si="670"/>
        <v>0</v>
      </c>
    </row>
    <row r="1676" spans="1:12" s="20" customFormat="1" ht="25.5">
      <c r="A1676" s="56" t="s">
        <v>954</v>
      </c>
      <c r="B1676" s="30" t="s">
        <v>951</v>
      </c>
      <c r="C1676" s="31" t="s">
        <v>13</v>
      </c>
      <c r="D1676" s="31" t="s">
        <v>458</v>
      </c>
      <c r="E1676" s="31" t="s">
        <v>967</v>
      </c>
      <c r="F1676" s="31" t="s">
        <v>9</v>
      </c>
      <c r="G1676" s="32">
        <f t="shared" ref="G1676:H1678" si="682">G1677</f>
        <v>430000</v>
      </c>
      <c r="H1676" s="32">
        <f t="shared" si="682"/>
        <v>430000</v>
      </c>
      <c r="I1676" s="153">
        <v>430000</v>
      </c>
      <c r="J1676" s="154">
        <v>430000</v>
      </c>
      <c r="K1676" s="146">
        <f t="shared" si="670"/>
        <v>0</v>
      </c>
      <c r="L1676" s="146">
        <f t="shared" si="670"/>
        <v>0</v>
      </c>
    </row>
    <row r="1677" spans="1:12" s="20" customFormat="1" ht="51">
      <c r="A1677" s="29" t="s">
        <v>962</v>
      </c>
      <c r="B1677" s="30" t="s">
        <v>951</v>
      </c>
      <c r="C1677" s="31" t="s">
        <v>13</v>
      </c>
      <c r="D1677" s="31" t="s">
        <v>458</v>
      </c>
      <c r="E1677" s="31" t="s">
        <v>968</v>
      </c>
      <c r="F1677" s="31" t="s">
        <v>9</v>
      </c>
      <c r="G1677" s="32">
        <f t="shared" si="682"/>
        <v>430000</v>
      </c>
      <c r="H1677" s="32">
        <f t="shared" si="682"/>
        <v>430000</v>
      </c>
      <c r="I1677" s="153">
        <v>430000</v>
      </c>
      <c r="J1677" s="154">
        <v>430000</v>
      </c>
      <c r="K1677" s="146">
        <f t="shared" si="670"/>
        <v>0</v>
      </c>
      <c r="L1677" s="146">
        <f t="shared" si="670"/>
        <v>0</v>
      </c>
    </row>
    <row r="1678" spans="1:12" s="20" customFormat="1" ht="25.5">
      <c r="A1678" s="56" t="s">
        <v>28</v>
      </c>
      <c r="B1678" s="30" t="s">
        <v>951</v>
      </c>
      <c r="C1678" s="31" t="s">
        <v>13</v>
      </c>
      <c r="D1678" s="31" t="s">
        <v>458</v>
      </c>
      <c r="E1678" s="31" t="s">
        <v>968</v>
      </c>
      <c r="F1678" s="31" t="s">
        <v>29</v>
      </c>
      <c r="G1678" s="32">
        <f t="shared" si="682"/>
        <v>430000</v>
      </c>
      <c r="H1678" s="32">
        <f t="shared" si="682"/>
        <v>430000</v>
      </c>
      <c r="I1678" s="153">
        <v>430000</v>
      </c>
      <c r="J1678" s="154">
        <v>430000</v>
      </c>
      <c r="K1678" s="146">
        <f t="shared" si="670"/>
        <v>0</v>
      </c>
      <c r="L1678" s="146">
        <f t="shared" si="670"/>
        <v>0</v>
      </c>
    </row>
    <row r="1679" spans="1:12" s="20" customFormat="1">
      <c r="A1679" s="33" t="s">
        <v>30</v>
      </c>
      <c r="B1679" s="30" t="s">
        <v>951</v>
      </c>
      <c r="C1679" s="31" t="s">
        <v>13</v>
      </c>
      <c r="D1679" s="31" t="s">
        <v>458</v>
      </c>
      <c r="E1679" s="31" t="s">
        <v>968</v>
      </c>
      <c r="F1679" s="31" t="s">
        <v>31</v>
      </c>
      <c r="G1679" s="32">
        <v>430000</v>
      </c>
      <c r="H1679" s="32">
        <v>430000</v>
      </c>
      <c r="I1679" s="153">
        <v>430000</v>
      </c>
      <c r="J1679" s="154">
        <v>430000</v>
      </c>
      <c r="K1679" s="146">
        <f t="shared" si="670"/>
        <v>0</v>
      </c>
      <c r="L1679" s="146">
        <f t="shared" si="670"/>
        <v>0</v>
      </c>
    </row>
    <row r="1680" spans="1:12" s="80" customFormat="1" ht="25.5">
      <c r="A1680" s="29" t="s">
        <v>419</v>
      </c>
      <c r="B1680" s="30" t="s">
        <v>951</v>
      </c>
      <c r="C1680" s="31" t="s">
        <v>13</v>
      </c>
      <c r="D1680" s="31" t="s">
        <v>458</v>
      </c>
      <c r="E1680" s="31" t="s">
        <v>420</v>
      </c>
      <c r="F1680" s="31" t="s">
        <v>9</v>
      </c>
      <c r="G1680" s="32">
        <f t="shared" ref="G1680:H1683" si="683">G1681</f>
        <v>535000</v>
      </c>
      <c r="H1680" s="32">
        <f t="shared" si="683"/>
        <v>535000</v>
      </c>
      <c r="I1680" s="153">
        <v>535000</v>
      </c>
      <c r="J1680" s="154">
        <v>535000</v>
      </c>
      <c r="K1680" s="146">
        <f t="shared" si="670"/>
        <v>0</v>
      </c>
      <c r="L1680" s="146">
        <f t="shared" si="670"/>
        <v>0</v>
      </c>
    </row>
    <row r="1681" spans="1:12" s="20" customFormat="1" ht="25.5">
      <c r="A1681" s="56" t="s">
        <v>969</v>
      </c>
      <c r="B1681" s="30" t="s">
        <v>951</v>
      </c>
      <c r="C1681" s="31" t="s">
        <v>13</v>
      </c>
      <c r="D1681" s="31" t="s">
        <v>458</v>
      </c>
      <c r="E1681" s="31" t="s">
        <v>970</v>
      </c>
      <c r="F1681" s="31" t="s">
        <v>9</v>
      </c>
      <c r="G1681" s="32">
        <f t="shared" si="683"/>
        <v>535000</v>
      </c>
      <c r="H1681" s="32">
        <f t="shared" si="683"/>
        <v>535000</v>
      </c>
      <c r="I1681" s="153">
        <v>535000</v>
      </c>
      <c r="J1681" s="154">
        <v>535000</v>
      </c>
      <c r="K1681" s="146">
        <f t="shared" si="670"/>
        <v>0</v>
      </c>
      <c r="L1681" s="146">
        <f t="shared" si="670"/>
        <v>0</v>
      </c>
    </row>
    <row r="1682" spans="1:12" s="20" customFormat="1" ht="25.5">
      <c r="A1682" s="56" t="s">
        <v>971</v>
      </c>
      <c r="B1682" s="30" t="s">
        <v>951</v>
      </c>
      <c r="C1682" s="31" t="s">
        <v>13</v>
      </c>
      <c r="D1682" s="31" t="s">
        <v>458</v>
      </c>
      <c r="E1682" s="31" t="s">
        <v>972</v>
      </c>
      <c r="F1682" s="31" t="s">
        <v>9</v>
      </c>
      <c r="G1682" s="32">
        <f t="shared" si="683"/>
        <v>535000</v>
      </c>
      <c r="H1682" s="32">
        <f t="shared" si="683"/>
        <v>535000</v>
      </c>
      <c r="I1682" s="153">
        <v>535000</v>
      </c>
      <c r="J1682" s="154">
        <v>535000</v>
      </c>
      <c r="K1682" s="146">
        <f t="shared" si="670"/>
        <v>0</v>
      </c>
      <c r="L1682" s="146">
        <f t="shared" si="670"/>
        <v>0</v>
      </c>
    </row>
    <row r="1683" spans="1:12" s="20" customFormat="1" ht="25.5">
      <c r="A1683" s="29" t="s">
        <v>28</v>
      </c>
      <c r="B1683" s="30" t="s">
        <v>951</v>
      </c>
      <c r="C1683" s="31" t="s">
        <v>13</v>
      </c>
      <c r="D1683" s="31" t="s">
        <v>458</v>
      </c>
      <c r="E1683" s="31" t="s">
        <v>972</v>
      </c>
      <c r="F1683" s="31" t="s">
        <v>29</v>
      </c>
      <c r="G1683" s="32">
        <f t="shared" si="683"/>
        <v>535000</v>
      </c>
      <c r="H1683" s="32">
        <f t="shared" si="683"/>
        <v>535000</v>
      </c>
      <c r="I1683" s="153">
        <v>535000</v>
      </c>
      <c r="J1683" s="154">
        <v>535000</v>
      </c>
      <c r="K1683" s="146">
        <f t="shared" si="670"/>
        <v>0</v>
      </c>
      <c r="L1683" s="146">
        <f t="shared" si="670"/>
        <v>0</v>
      </c>
    </row>
    <row r="1684" spans="1:12" s="20" customFormat="1">
      <c r="A1684" s="33" t="s">
        <v>30</v>
      </c>
      <c r="B1684" s="30" t="s">
        <v>951</v>
      </c>
      <c r="C1684" s="31" t="s">
        <v>13</v>
      </c>
      <c r="D1684" s="31" t="s">
        <v>458</v>
      </c>
      <c r="E1684" s="31" t="s">
        <v>972</v>
      </c>
      <c r="F1684" s="31" t="s">
        <v>31</v>
      </c>
      <c r="G1684" s="32">
        <v>535000</v>
      </c>
      <c r="H1684" s="32">
        <v>535000</v>
      </c>
      <c r="I1684" s="153">
        <v>535000</v>
      </c>
      <c r="J1684" s="154">
        <v>535000</v>
      </c>
      <c r="K1684" s="146">
        <f t="shared" si="670"/>
        <v>0</v>
      </c>
      <c r="L1684" s="146">
        <f t="shared" si="670"/>
        <v>0</v>
      </c>
    </row>
    <row r="1685" spans="1:12" s="20" customFormat="1" ht="25.5">
      <c r="A1685" s="29" t="s">
        <v>973</v>
      </c>
      <c r="B1685" s="30" t="s">
        <v>951</v>
      </c>
      <c r="C1685" s="31" t="s">
        <v>13</v>
      </c>
      <c r="D1685" s="31" t="s">
        <v>458</v>
      </c>
      <c r="E1685" s="31" t="s">
        <v>974</v>
      </c>
      <c r="F1685" s="31" t="s">
        <v>9</v>
      </c>
      <c r="G1685" s="32">
        <f t="shared" ref="G1685:H1685" si="684">G1686+G1696+G1700+G1704</f>
        <v>40102720</v>
      </c>
      <c r="H1685" s="32">
        <f t="shared" si="684"/>
        <v>40102720</v>
      </c>
      <c r="I1685" s="153">
        <v>40102720</v>
      </c>
      <c r="J1685" s="154">
        <v>40102720</v>
      </c>
      <c r="K1685" s="146">
        <f t="shared" si="670"/>
        <v>0</v>
      </c>
      <c r="L1685" s="146">
        <f t="shared" si="670"/>
        <v>0</v>
      </c>
    </row>
    <row r="1686" spans="1:12" s="20" customFormat="1" ht="38.25">
      <c r="A1686" s="29" t="s">
        <v>975</v>
      </c>
      <c r="B1686" s="30" t="s">
        <v>951</v>
      </c>
      <c r="C1686" s="31" t="s">
        <v>13</v>
      </c>
      <c r="D1686" s="31" t="s">
        <v>458</v>
      </c>
      <c r="E1686" s="31" t="s">
        <v>976</v>
      </c>
      <c r="F1686" s="31" t="s">
        <v>9</v>
      </c>
      <c r="G1686" s="32">
        <f t="shared" ref="G1686:H1686" si="685">G1687</f>
        <v>34435910</v>
      </c>
      <c r="H1686" s="32">
        <f t="shared" si="685"/>
        <v>34435910</v>
      </c>
      <c r="I1686" s="153">
        <v>34435910</v>
      </c>
      <c r="J1686" s="154">
        <v>34435910</v>
      </c>
      <c r="K1686" s="146">
        <f t="shared" si="670"/>
        <v>0</v>
      </c>
      <c r="L1686" s="146">
        <f t="shared" si="670"/>
        <v>0</v>
      </c>
    </row>
    <row r="1687" spans="1:12" s="20" customFormat="1" ht="25.5">
      <c r="A1687" s="56" t="s">
        <v>136</v>
      </c>
      <c r="B1687" s="30" t="s">
        <v>951</v>
      </c>
      <c r="C1687" s="31" t="s">
        <v>13</v>
      </c>
      <c r="D1687" s="31" t="s">
        <v>458</v>
      </c>
      <c r="E1687" s="31" t="s">
        <v>977</v>
      </c>
      <c r="F1687" s="31" t="s">
        <v>9</v>
      </c>
      <c r="G1687" s="32">
        <f t="shared" ref="G1687:H1687" si="686">G1688+G1691+G1693</f>
        <v>34435910</v>
      </c>
      <c r="H1687" s="32">
        <f t="shared" si="686"/>
        <v>34435910</v>
      </c>
      <c r="I1687" s="153">
        <v>34435910</v>
      </c>
      <c r="J1687" s="154">
        <v>34435910</v>
      </c>
      <c r="K1687" s="146">
        <f t="shared" si="670"/>
        <v>0</v>
      </c>
      <c r="L1687" s="146">
        <f t="shared" si="670"/>
        <v>0</v>
      </c>
    </row>
    <row r="1688" spans="1:12" s="20" customFormat="1">
      <c r="A1688" s="56" t="s">
        <v>138</v>
      </c>
      <c r="B1688" s="30" t="s">
        <v>951</v>
      </c>
      <c r="C1688" s="31" t="s">
        <v>13</v>
      </c>
      <c r="D1688" s="31" t="s">
        <v>458</v>
      </c>
      <c r="E1688" s="31" t="s">
        <v>977</v>
      </c>
      <c r="F1688" s="31" t="s">
        <v>139</v>
      </c>
      <c r="G1688" s="32">
        <f t="shared" ref="G1688:H1688" si="687">SUM(G1689:G1690)</f>
        <v>33090750</v>
      </c>
      <c r="H1688" s="32">
        <f t="shared" si="687"/>
        <v>33090750</v>
      </c>
      <c r="I1688" s="153">
        <v>33090750</v>
      </c>
      <c r="J1688" s="154">
        <v>33090750</v>
      </c>
      <c r="K1688" s="146">
        <f t="shared" si="670"/>
        <v>0</v>
      </c>
      <c r="L1688" s="146">
        <f t="shared" si="670"/>
        <v>0</v>
      </c>
    </row>
    <row r="1689" spans="1:12" s="20" customFormat="1">
      <c r="A1689" s="33" t="s">
        <v>140</v>
      </c>
      <c r="B1689" s="30" t="s">
        <v>951</v>
      </c>
      <c r="C1689" s="31" t="s">
        <v>13</v>
      </c>
      <c r="D1689" s="31" t="s">
        <v>458</v>
      </c>
      <c r="E1689" s="31" t="s">
        <v>977</v>
      </c>
      <c r="F1689" s="31" t="s">
        <v>141</v>
      </c>
      <c r="G1689" s="32">
        <v>25415319</v>
      </c>
      <c r="H1689" s="32">
        <v>25415319</v>
      </c>
      <c r="I1689" s="153">
        <v>25415319</v>
      </c>
      <c r="J1689" s="154">
        <v>25415319</v>
      </c>
      <c r="K1689" s="146">
        <f t="shared" si="670"/>
        <v>0</v>
      </c>
      <c r="L1689" s="146">
        <f t="shared" si="670"/>
        <v>0</v>
      </c>
    </row>
    <row r="1690" spans="1:12" s="20" customFormat="1" ht="38.25">
      <c r="A1690" s="33" t="s">
        <v>144</v>
      </c>
      <c r="B1690" s="30" t="s">
        <v>951</v>
      </c>
      <c r="C1690" s="31" t="s">
        <v>13</v>
      </c>
      <c r="D1690" s="31" t="s">
        <v>458</v>
      </c>
      <c r="E1690" s="31" t="s">
        <v>977</v>
      </c>
      <c r="F1690" s="31" t="s">
        <v>145</v>
      </c>
      <c r="G1690" s="32">
        <v>7675431</v>
      </c>
      <c r="H1690" s="32">
        <v>7675431</v>
      </c>
      <c r="I1690" s="153">
        <v>7675431</v>
      </c>
      <c r="J1690" s="154">
        <v>7675431</v>
      </c>
      <c r="K1690" s="146">
        <f t="shared" si="670"/>
        <v>0</v>
      </c>
      <c r="L1690" s="146">
        <f t="shared" si="670"/>
        <v>0</v>
      </c>
    </row>
    <row r="1691" spans="1:12" s="20" customFormat="1" ht="25.5">
      <c r="A1691" s="29" t="s">
        <v>28</v>
      </c>
      <c r="B1691" s="30" t="s">
        <v>951</v>
      </c>
      <c r="C1691" s="31" t="s">
        <v>13</v>
      </c>
      <c r="D1691" s="31" t="s">
        <v>458</v>
      </c>
      <c r="E1691" s="31" t="s">
        <v>977</v>
      </c>
      <c r="F1691" s="31" t="s">
        <v>29</v>
      </c>
      <c r="G1691" s="32">
        <f t="shared" ref="G1691:H1691" si="688">G1692</f>
        <v>1338160</v>
      </c>
      <c r="H1691" s="32">
        <f t="shared" si="688"/>
        <v>1338160</v>
      </c>
      <c r="I1691" s="153">
        <v>1338160</v>
      </c>
      <c r="J1691" s="154">
        <v>1338160</v>
      </c>
      <c r="K1691" s="146">
        <f t="shared" si="670"/>
        <v>0</v>
      </c>
      <c r="L1691" s="146">
        <f t="shared" si="670"/>
        <v>0</v>
      </c>
    </row>
    <row r="1692" spans="1:12" s="20" customFormat="1">
      <c r="A1692" s="33" t="s">
        <v>30</v>
      </c>
      <c r="B1692" s="30" t="s">
        <v>951</v>
      </c>
      <c r="C1692" s="31" t="s">
        <v>13</v>
      </c>
      <c r="D1692" s="31" t="s">
        <v>458</v>
      </c>
      <c r="E1692" s="31" t="s">
        <v>977</v>
      </c>
      <c r="F1692" s="31" t="s">
        <v>31</v>
      </c>
      <c r="G1692" s="32">
        <v>1338160</v>
      </c>
      <c r="H1692" s="32">
        <v>1338160</v>
      </c>
      <c r="I1692" s="153">
        <v>1338160</v>
      </c>
      <c r="J1692" s="154">
        <v>1338160</v>
      </c>
      <c r="K1692" s="146">
        <f t="shared" si="670"/>
        <v>0</v>
      </c>
      <c r="L1692" s="146">
        <f t="shared" si="670"/>
        <v>0</v>
      </c>
    </row>
    <row r="1693" spans="1:12" s="20" customFormat="1">
      <c r="A1693" s="56" t="s">
        <v>32</v>
      </c>
      <c r="B1693" s="30" t="s">
        <v>951</v>
      </c>
      <c r="C1693" s="31" t="s">
        <v>13</v>
      </c>
      <c r="D1693" s="31" t="s">
        <v>458</v>
      </c>
      <c r="E1693" s="31" t="s">
        <v>977</v>
      </c>
      <c r="F1693" s="31" t="s">
        <v>33</v>
      </c>
      <c r="G1693" s="32">
        <f t="shared" ref="G1693:H1693" si="689">SUM(G1694:G1695)</f>
        <v>7000</v>
      </c>
      <c r="H1693" s="32">
        <f t="shared" si="689"/>
        <v>7000</v>
      </c>
      <c r="I1693" s="153">
        <v>7000</v>
      </c>
      <c r="J1693" s="154">
        <v>7000</v>
      </c>
      <c r="K1693" s="146">
        <f t="shared" si="670"/>
        <v>0</v>
      </c>
      <c r="L1693" s="146">
        <f t="shared" si="670"/>
        <v>0</v>
      </c>
    </row>
    <row r="1694" spans="1:12" s="20" customFormat="1">
      <c r="A1694" s="33" t="s">
        <v>36</v>
      </c>
      <c r="B1694" s="30" t="s">
        <v>951</v>
      </c>
      <c r="C1694" s="31" t="s">
        <v>13</v>
      </c>
      <c r="D1694" s="31" t="s">
        <v>458</v>
      </c>
      <c r="E1694" s="31" t="s">
        <v>977</v>
      </c>
      <c r="F1694" s="31" t="s">
        <v>37</v>
      </c>
      <c r="G1694" s="32">
        <v>2670</v>
      </c>
      <c r="H1694" s="32">
        <v>2670</v>
      </c>
      <c r="I1694" s="153">
        <v>2670</v>
      </c>
      <c r="J1694" s="154">
        <v>2670</v>
      </c>
      <c r="K1694" s="146">
        <f t="shared" si="670"/>
        <v>0</v>
      </c>
      <c r="L1694" s="146">
        <f t="shared" si="670"/>
        <v>0</v>
      </c>
    </row>
    <row r="1695" spans="1:12" s="20" customFormat="1">
      <c r="A1695" s="33" t="s">
        <v>83</v>
      </c>
      <c r="B1695" s="30" t="s">
        <v>951</v>
      </c>
      <c r="C1695" s="31" t="s">
        <v>13</v>
      </c>
      <c r="D1695" s="31" t="s">
        <v>458</v>
      </c>
      <c r="E1695" s="31" t="s">
        <v>977</v>
      </c>
      <c r="F1695" s="31" t="s">
        <v>84</v>
      </c>
      <c r="G1695" s="32">
        <v>4330</v>
      </c>
      <c r="H1695" s="32">
        <v>4330</v>
      </c>
      <c r="I1695" s="153">
        <v>4330</v>
      </c>
      <c r="J1695" s="154">
        <v>4330</v>
      </c>
      <c r="K1695" s="146">
        <f t="shared" si="670"/>
        <v>0</v>
      </c>
      <c r="L1695" s="146">
        <f t="shared" si="670"/>
        <v>0</v>
      </c>
    </row>
    <row r="1696" spans="1:12" s="20" customFormat="1" ht="63.75">
      <c r="A1696" s="56" t="s">
        <v>978</v>
      </c>
      <c r="B1696" s="30" t="s">
        <v>951</v>
      </c>
      <c r="C1696" s="31" t="s">
        <v>13</v>
      </c>
      <c r="D1696" s="31" t="s">
        <v>458</v>
      </c>
      <c r="E1696" s="31" t="s">
        <v>979</v>
      </c>
      <c r="F1696" s="31" t="s">
        <v>9</v>
      </c>
      <c r="G1696" s="32">
        <f t="shared" ref="G1696:H1698" si="690">G1697</f>
        <v>2201810</v>
      </c>
      <c r="H1696" s="32">
        <f t="shared" si="690"/>
        <v>2201810</v>
      </c>
      <c r="I1696" s="153">
        <v>2201810</v>
      </c>
      <c r="J1696" s="154">
        <v>2201810</v>
      </c>
      <c r="K1696" s="146">
        <f t="shared" si="670"/>
        <v>0</v>
      </c>
      <c r="L1696" s="146">
        <f t="shared" si="670"/>
        <v>0</v>
      </c>
    </row>
    <row r="1697" spans="1:12" s="20" customFormat="1" ht="51">
      <c r="A1697" s="56" t="s">
        <v>980</v>
      </c>
      <c r="B1697" s="30" t="s">
        <v>951</v>
      </c>
      <c r="C1697" s="31" t="s">
        <v>13</v>
      </c>
      <c r="D1697" s="31" t="s">
        <v>458</v>
      </c>
      <c r="E1697" s="31" t="s">
        <v>981</v>
      </c>
      <c r="F1697" s="31" t="s">
        <v>9</v>
      </c>
      <c r="G1697" s="32">
        <f t="shared" si="690"/>
        <v>2201810</v>
      </c>
      <c r="H1697" s="32">
        <f t="shared" si="690"/>
        <v>2201810</v>
      </c>
      <c r="I1697" s="153">
        <v>2201810</v>
      </c>
      <c r="J1697" s="154">
        <v>2201810</v>
      </c>
      <c r="K1697" s="146">
        <f t="shared" si="670"/>
        <v>0</v>
      </c>
      <c r="L1697" s="146">
        <f t="shared" si="670"/>
        <v>0</v>
      </c>
    </row>
    <row r="1698" spans="1:12" s="20" customFormat="1" ht="25.5">
      <c r="A1698" s="29" t="s">
        <v>28</v>
      </c>
      <c r="B1698" s="30" t="s">
        <v>951</v>
      </c>
      <c r="C1698" s="31" t="s">
        <v>13</v>
      </c>
      <c r="D1698" s="31" t="s">
        <v>458</v>
      </c>
      <c r="E1698" s="31" t="s">
        <v>981</v>
      </c>
      <c r="F1698" s="31" t="s">
        <v>29</v>
      </c>
      <c r="G1698" s="32">
        <f t="shared" si="690"/>
        <v>2201810</v>
      </c>
      <c r="H1698" s="32">
        <f t="shared" si="690"/>
        <v>2201810</v>
      </c>
      <c r="I1698" s="153">
        <v>2201810</v>
      </c>
      <c r="J1698" s="154">
        <v>2201810</v>
      </c>
      <c r="K1698" s="146">
        <f t="shared" si="670"/>
        <v>0</v>
      </c>
      <c r="L1698" s="146">
        <f t="shared" si="670"/>
        <v>0</v>
      </c>
    </row>
    <row r="1699" spans="1:12" s="20" customFormat="1">
      <c r="A1699" s="33" t="s">
        <v>30</v>
      </c>
      <c r="B1699" s="30" t="s">
        <v>951</v>
      </c>
      <c r="C1699" s="31" t="s">
        <v>13</v>
      </c>
      <c r="D1699" s="31" t="s">
        <v>458</v>
      </c>
      <c r="E1699" s="31" t="s">
        <v>981</v>
      </c>
      <c r="F1699" s="31" t="s">
        <v>31</v>
      </c>
      <c r="G1699" s="32">
        <v>2201810</v>
      </c>
      <c r="H1699" s="32">
        <v>2201810</v>
      </c>
      <c r="I1699" s="153">
        <v>2201810</v>
      </c>
      <c r="J1699" s="154">
        <v>2201810</v>
      </c>
      <c r="K1699" s="146">
        <f t="shared" si="670"/>
        <v>0</v>
      </c>
      <c r="L1699" s="146">
        <f t="shared" si="670"/>
        <v>0</v>
      </c>
    </row>
    <row r="1700" spans="1:12" s="20" customFormat="1" ht="63.75">
      <c r="A1700" s="56" t="s">
        <v>982</v>
      </c>
      <c r="B1700" s="30" t="s">
        <v>951</v>
      </c>
      <c r="C1700" s="31" t="s">
        <v>13</v>
      </c>
      <c r="D1700" s="31" t="s">
        <v>458</v>
      </c>
      <c r="E1700" s="31" t="s">
        <v>983</v>
      </c>
      <c r="F1700" s="31" t="s">
        <v>9</v>
      </c>
      <c r="G1700" s="32">
        <f t="shared" ref="G1700:H1702" si="691">G1701</f>
        <v>2700000</v>
      </c>
      <c r="H1700" s="32">
        <f t="shared" si="691"/>
        <v>2700000</v>
      </c>
      <c r="I1700" s="153">
        <v>2700000</v>
      </c>
      <c r="J1700" s="154">
        <v>2700000</v>
      </c>
      <c r="K1700" s="146">
        <f t="shared" si="670"/>
        <v>0</v>
      </c>
      <c r="L1700" s="146">
        <f t="shared" si="670"/>
        <v>0</v>
      </c>
    </row>
    <row r="1701" spans="1:12" s="20" customFormat="1" ht="25.5">
      <c r="A1701" s="56" t="s">
        <v>152</v>
      </c>
      <c r="B1701" s="30" t="s">
        <v>951</v>
      </c>
      <c r="C1701" s="31" t="s">
        <v>13</v>
      </c>
      <c r="D1701" s="31" t="s">
        <v>458</v>
      </c>
      <c r="E1701" s="31" t="s">
        <v>984</v>
      </c>
      <c r="F1701" s="31" t="s">
        <v>9</v>
      </c>
      <c r="G1701" s="32">
        <f t="shared" si="691"/>
        <v>2700000</v>
      </c>
      <c r="H1701" s="32">
        <f t="shared" si="691"/>
        <v>2700000</v>
      </c>
      <c r="I1701" s="153">
        <v>2700000</v>
      </c>
      <c r="J1701" s="154">
        <v>2700000</v>
      </c>
      <c r="K1701" s="146">
        <f t="shared" si="670"/>
        <v>0</v>
      </c>
      <c r="L1701" s="146">
        <f t="shared" si="670"/>
        <v>0</v>
      </c>
    </row>
    <row r="1702" spans="1:12" s="20" customFormat="1" ht="25.5">
      <c r="A1702" s="56" t="s">
        <v>28</v>
      </c>
      <c r="B1702" s="30" t="s">
        <v>951</v>
      </c>
      <c r="C1702" s="31" t="s">
        <v>13</v>
      </c>
      <c r="D1702" s="31" t="s">
        <v>458</v>
      </c>
      <c r="E1702" s="31" t="s">
        <v>984</v>
      </c>
      <c r="F1702" s="31" t="s">
        <v>29</v>
      </c>
      <c r="G1702" s="32">
        <f t="shared" si="691"/>
        <v>2700000</v>
      </c>
      <c r="H1702" s="32">
        <f t="shared" si="691"/>
        <v>2700000</v>
      </c>
      <c r="I1702" s="153">
        <v>2700000</v>
      </c>
      <c r="J1702" s="154">
        <v>2700000</v>
      </c>
      <c r="K1702" s="146">
        <f t="shared" si="670"/>
        <v>0</v>
      </c>
      <c r="L1702" s="146">
        <f t="shared" si="670"/>
        <v>0</v>
      </c>
    </row>
    <row r="1703" spans="1:12" s="20" customFormat="1">
      <c r="A1703" s="33" t="s">
        <v>30</v>
      </c>
      <c r="B1703" s="30" t="s">
        <v>951</v>
      </c>
      <c r="C1703" s="31" t="s">
        <v>13</v>
      </c>
      <c r="D1703" s="31" t="s">
        <v>458</v>
      </c>
      <c r="E1703" s="31" t="s">
        <v>984</v>
      </c>
      <c r="F1703" s="31" t="s">
        <v>31</v>
      </c>
      <c r="G1703" s="32">
        <v>2700000</v>
      </c>
      <c r="H1703" s="32">
        <v>2700000</v>
      </c>
      <c r="I1703" s="153">
        <v>2700000</v>
      </c>
      <c r="J1703" s="154">
        <v>2700000</v>
      </c>
      <c r="K1703" s="146">
        <f t="shared" si="670"/>
        <v>0</v>
      </c>
      <c r="L1703" s="146">
        <f t="shared" si="670"/>
        <v>0</v>
      </c>
    </row>
    <row r="1704" spans="1:12" s="20" customFormat="1" ht="63.75">
      <c r="A1704" s="56" t="s">
        <v>985</v>
      </c>
      <c r="B1704" s="30" t="s">
        <v>951</v>
      </c>
      <c r="C1704" s="31" t="s">
        <v>13</v>
      </c>
      <c r="D1704" s="31" t="s">
        <v>458</v>
      </c>
      <c r="E1704" s="31" t="s">
        <v>986</v>
      </c>
      <c r="F1704" s="31" t="s">
        <v>9</v>
      </c>
      <c r="G1704" s="32">
        <f t="shared" ref="G1704:H1706" si="692">G1705</f>
        <v>765000</v>
      </c>
      <c r="H1704" s="32">
        <f t="shared" si="692"/>
        <v>765000</v>
      </c>
      <c r="I1704" s="153">
        <v>765000</v>
      </c>
      <c r="J1704" s="154">
        <v>765000</v>
      </c>
      <c r="K1704" s="146">
        <f t="shared" si="670"/>
        <v>0</v>
      </c>
      <c r="L1704" s="146">
        <f t="shared" si="670"/>
        <v>0</v>
      </c>
    </row>
    <row r="1705" spans="1:12" s="20" customFormat="1" ht="25.5">
      <c r="A1705" s="56" t="s">
        <v>152</v>
      </c>
      <c r="B1705" s="30" t="s">
        <v>951</v>
      </c>
      <c r="C1705" s="31" t="s">
        <v>13</v>
      </c>
      <c r="D1705" s="31" t="s">
        <v>458</v>
      </c>
      <c r="E1705" s="31" t="s">
        <v>987</v>
      </c>
      <c r="F1705" s="31" t="s">
        <v>9</v>
      </c>
      <c r="G1705" s="32">
        <f t="shared" si="692"/>
        <v>765000</v>
      </c>
      <c r="H1705" s="32">
        <f t="shared" si="692"/>
        <v>765000</v>
      </c>
      <c r="I1705" s="153">
        <v>765000</v>
      </c>
      <c r="J1705" s="154">
        <v>765000</v>
      </c>
      <c r="K1705" s="146">
        <f t="shared" si="670"/>
        <v>0</v>
      </c>
      <c r="L1705" s="146">
        <f t="shared" si="670"/>
        <v>0</v>
      </c>
    </row>
    <row r="1706" spans="1:12" s="20" customFormat="1" ht="25.5">
      <c r="A1706" s="56" t="s">
        <v>28</v>
      </c>
      <c r="B1706" s="30" t="s">
        <v>951</v>
      </c>
      <c r="C1706" s="31" t="s">
        <v>13</v>
      </c>
      <c r="D1706" s="31" t="s">
        <v>458</v>
      </c>
      <c r="E1706" s="31" t="s">
        <v>987</v>
      </c>
      <c r="F1706" s="31" t="s">
        <v>29</v>
      </c>
      <c r="G1706" s="32">
        <f t="shared" si="692"/>
        <v>765000</v>
      </c>
      <c r="H1706" s="32">
        <f t="shared" si="692"/>
        <v>765000</v>
      </c>
      <c r="I1706" s="153">
        <v>765000</v>
      </c>
      <c r="J1706" s="154">
        <v>765000</v>
      </c>
      <c r="K1706" s="146">
        <f t="shared" si="670"/>
        <v>0</v>
      </c>
      <c r="L1706" s="146">
        <f t="shared" si="670"/>
        <v>0</v>
      </c>
    </row>
    <row r="1707" spans="1:12" s="20" customFormat="1">
      <c r="A1707" s="33" t="s">
        <v>30</v>
      </c>
      <c r="B1707" s="30" t="s">
        <v>951</v>
      </c>
      <c r="C1707" s="31" t="s">
        <v>13</v>
      </c>
      <c r="D1707" s="31" t="s">
        <v>458</v>
      </c>
      <c r="E1707" s="31" t="s">
        <v>987</v>
      </c>
      <c r="F1707" s="31" t="s">
        <v>31</v>
      </c>
      <c r="G1707" s="32">
        <v>765000</v>
      </c>
      <c r="H1707" s="32">
        <v>765000</v>
      </c>
      <c r="I1707" s="153">
        <v>765000</v>
      </c>
      <c r="J1707" s="154">
        <v>765000</v>
      </c>
      <c r="K1707" s="146">
        <f t="shared" si="670"/>
        <v>0</v>
      </c>
      <c r="L1707" s="146">
        <f t="shared" si="670"/>
        <v>0</v>
      </c>
    </row>
    <row r="1708" spans="1:12" s="20" customFormat="1" ht="38.25">
      <c r="A1708" s="55" t="s">
        <v>988</v>
      </c>
      <c r="B1708" s="30" t="s">
        <v>951</v>
      </c>
      <c r="C1708" s="31" t="s">
        <v>13</v>
      </c>
      <c r="D1708" s="31" t="s">
        <v>458</v>
      </c>
      <c r="E1708" s="31" t="s">
        <v>989</v>
      </c>
      <c r="F1708" s="31" t="s">
        <v>9</v>
      </c>
      <c r="G1708" s="32">
        <f t="shared" ref="G1708:H1708" si="693">G1709</f>
        <v>15692170</v>
      </c>
      <c r="H1708" s="32">
        <f t="shared" si="693"/>
        <v>15692170</v>
      </c>
      <c r="I1708" s="153">
        <v>15692170</v>
      </c>
      <c r="J1708" s="154">
        <v>15692170</v>
      </c>
      <c r="K1708" s="146">
        <f t="shared" si="670"/>
        <v>0</v>
      </c>
      <c r="L1708" s="146">
        <f t="shared" si="670"/>
        <v>0</v>
      </c>
    </row>
    <row r="1709" spans="1:12" s="80" customFormat="1" ht="38.25">
      <c r="A1709" s="29" t="s">
        <v>990</v>
      </c>
      <c r="B1709" s="30" t="s">
        <v>951</v>
      </c>
      <c r="C1709" s="31" t="s">
        <v>13</v>
      </c>
      <c r="D1709" s="31" t="s">
        <v>458</v>
      </c>
      <c r="E1709" s="31" t="s">
        <v>991</v>
      </c>
      <c r="F1709" s="31" t="s">
        <v>9</v>
      </c>
      <c r="G1709" s="32">
        <f>G1710+G1718</f>
        <v>15692170</v>
      </c>
      <c r="H1709" s="32">
        <f>H1710+H1718</f>
        <v>15692170</v>
      </c>
      <c r="I1709" s="153">
        <v>15692170</v>
      </c>
      <c r="J1709" s="154">
        <v>15692170</v>
      </c>
      <c r="K1709" s="146">
        <f t="shared" si="670"/>
        <v>0</v>
      </c>
      <c r="L1709" s="146">
        <f t="shared" si="670"/>
        <v>0</v>
      </c>
    </row>
    <row r="1710" spans="1:12" s="20" customFormat="1" ht="25.5">
      <c r="A1710" s="56" t="s">
        <v>18</v>
      </c>
      <c r="B1710" s="30" t="s">
        <v>951</v>
      </c>
      <c r="C1710" s="31" t="s">
        <v>13</v>
      </c>
      <c r="D1710" s="31" t="s">
        <v>458</v>
      </c>
      <c r="E1710" s="31" t="s">
        <v>992</v>
      </c>
      <c r="F1710" s="31" t="s">
        <v>9</v>
      </c>
      <c r="G1710" s="32">
        <f t="shared" ref="G1710:H1710" si="694">G1711+G1714+G1716</f>
        <v>1572550</v>
      </c>
      <c r="H1710" s="32">
        <f t="shared" si="694"/>
        <v>1572550</v>
      </c>
      <c r="I1710" s="153">
        <v>1572550</v>
      </c>
      <c r="J1710" s="154">
        <v>1572550</v>
      </c>
      <c r="K1710" s="146">
        <f t="shared" si="670"/>
        <v>0</v>
      </c>
      <c r="L1710" s="146">
        <f t="shared" si="670"/>
        <v>0</v>
      </c>
    </row>
    <row r="1711" spans="1:12" s="20" customFormat="1" ht="25.5">
      <c r="A1711" s="29" t="s">
        <v>20</v>
      </c>
      <c r="B1711" s="30" t="s">
        <v>951</v>
      </c>
      <c r="C1711" s="31" t="s">
        <v>13</v>
      </c>
      <c r="D1711" s="31" t="s">
        <v>458</v>
      </c>
      <c r="E1711" s="31" t="s">
        <v>992</v>
      </c>
      <c r="F1711" s="31" t="s">
        <v>21</v>
      </c>
      <c r="G1711" s="32">
        <f t="shared" ref="G1711:H1711" si="695">SUM(G1712:G1713)</f>
        <v>387250</v>
      </c>
      <c r="H1711" s="32">
        <f t="shared" si="695"/>
        <v>387250</v>
      </c>
      <c r="I1711" s="153">
        <v>387250</v>
      </c>
      <c r="J1711" s="154">
        <v>387250</v>
      </c>
      <c r="K1711" s="146">
        <f t="shared" ref="K1711:L1753" si="696">G1711-I1711</f>
        <v>0</v>
      </c>
      <c r="L1711" s="146">
        <f t="shared" si="696"/>
        <v>0</v>
      </c>
    </row>
    <row r="1712" spans="1:12" s="20" customFormat="1" ht="25.5">
      <c r="A1712" s="33" t="s">
        <v>22</v>
      </c>
      <c r="B1712" s="30" t="s">
        <v>951</v>
      </c>
      <c r="C1712" s="31" t="s">
        <v>13</v>
      </c>
      <c r="D1712" s="31" t="s">
        <v>458</v>
      </c>
      <c r="E1712" s="31" t="s">
        <v>992</v>
      </c>
      <c r="F1712" s="31" t="s">
        <v>23</v>
      </c>
      <c r="G1712" s="32">
        <v>303082.5</v>
      </c>
      <c r="H1712" s="32">
        <v>303082.5</v>
      </c>
      <c r="I1712" s="153">
        <v>303082.5</v>
      </c>
      <c r="J1712" s="154">
        <v>303082.5</v>
      </c>
      <c r="K1712" s="146">
        <f t="shared" si="696"/>
        <v>0</v>
      </c>
      <c r="L1712" s="146">
        <f t="shared" si="696"/>
        <v>0</v>
      </c>
    </row>
    <row r="1713" spans="1:12" s="20" customFormat="1" ht="38.25">
      <c r="A1713" s="33" t="s">
        <v>26</v>
      </c>
      <c r="B1713" s="30" t="s">
        <v>951</v>
      </c>
      <c r="C1713" s="31" t="s">
        <v>13</v>
      </c>
      <c r="D1713" s="31" t="s">
        <v>458</v>
      </c>
      <c r="E1713" s="31" t="s">
        <v>992</v>
      </c>
      <c r="F1713" s="31" t="s">
        <v>27</v>
      </c>
      <c r="G1713" s="32">
        <v>84167.5</v>
      </c>
      <c r="H1713" s="32">
        <v>84167.5</v>
      </c>
      <c r="I1713" s="153">
        <v>84167.5</v>
      </c>
      <c r="J1713" s="154">
        <v>84167.5</v>
      </c>
      <c r="K1713" s="146">
        <f t="shared" si="696"/>
        <v>0</v>
      </c>
      <c r="L1713" s="146">
        <f t="shared" si="696"/>
        <v>0</v>
      </c>
    </row>
    <row r="1714" spans="1:12" s="20" customFormat="1" ht="25.5">
      <c r="A1714" s="29" t="s">
        <v>28</v>
      </c>
      <c r="B1714" s="30" t="s">
        <v>951</v>
      </c>
      <c r="C1714" s="31" t="s">
        <v>13</v>
      </c>
      <c r="D1714" s="31" t="s">
        <v>458</v>
      </c>
      <c r="E1714" s="31" t="s">
        <v>992</v>
      </c>
      <c r="F1714" s="31" t="s">
        <v>29</v>
      </c>
      <c r="G1714" s="32">
        <f t="shared" ref="G1714:H1714" si="697">G1715</f>
        <v>1183980</v>
      </c>
      <c r="H1714" s="32">
        <f t="shared" si="697"/>
        <v>1183980</v>
      </c>
      <c r="I1714" s="153">
        <v>1183980</v>
      </c>
      <c r="J1714" s="154">
        <v>1183980</v>
      </c>
      <c r="K1714" s="146">
        <f t="shared" si="696"/>
        <v>0</v>
      </c>
      <c r="L1714" s="146">
        <f t="shared" si="696"/>
        <v>0</v>
      </c>
    </row>
    <row r="1715" spans="1:12" s="20" customFormat="1">
      <c r="A1715" s="33" t="s">
        <v>30</v>
      </c>
      <c r="B1715" s="30" t="s">
        <v>951</v>
      </c>
      <c r="C1715" s="31" t="s">
        <v>13</v>
      </c>
      <c r="D1715" s="31" t="s">
        <v>458</v>
      </c>
      <c r="E1715" s="31" t="s">
        <v>992</v>
      </c>
      <c r="F1715" s="31" t="s">
        <v>31</v>
      </c>
      <c r="G1715" s="32">
        <v>1183980</v>
      </c>
      <c r="H1715" s="32">
        <v>1183980</v>
      </c>
      <c r="I1715" s="153">
        <v>1183980</v>
      </c>
      <c r="J1715" s="154">
        <v>1183980</v>
      </c>
      <c r="K1715" s="146">
        <f t="shared" si="696"/>
        <v>0</v>
      </c>
      <c r="L1715" s="146">
        <f t="shared" si="696"/>
        <v>0</v>
      </c>
    </row>
    <row r="1716" spans="1:12" s="20" customFormat="1">
      <c r="A1716" s="29" t="s">
        <v>32</v>
      </c>
      <c r="B1716" s="30" t="s">
        <v>951</v>
      </c>
      <c r="C1716" s="31" t="s">
        <v>13</v>
      </c>
      <c r="D1716" s="31" t="s">
        <v>458</v>
      </c>
      <c r="E1716" s="31" t="s">
        <v>992</v>
      </c>
      <c r="F1716" s="31" t="s">
        <v>33</v>
      </c>
      <c r="G1716" s="32">
        <f>SUM(G1717:G1717)</f>
        <v>1320</v>
      </c>
      <c r="H1716" s="32">
        <f>SUM(H1717:H1717)</f>
        <v>1320</v>
      </c>
      <c r="I1716" s="153">
        <v>1320</v>
      </c>
      <c r="J1716" s="154">
        <v>1320</v>
      </c>
      <c r="K1716" s="146">
        <f t="shared" si="696"/>
        <v>0</v>
      </c>
      <c r="L1716" s="146">
        <f t="shared" si="696"/>
        <v>0</v>
      </c>
    </row>
    <row r="1717" spans="1:12" s="20" customFormat="1">
      <c r="A1717" s="33" t="s">
        <v>83</v>
      </c>
      <c r="B1717" s="30" t="s">
        <v>951</v>
      </c>
      <c r="C1717" s="31" t="s">
        <v>13</v>
      </c>
      <c r="D1717" s="31" t="s">
        <v>458</v>
      </c>
      <c r="E1717" s="31" t="s">
        <v>992</v>
      </c>
      <c r="F1717" s="31" t="s">
        <v>84</v>
      </c>
      <c r="G1717" s="32">
        <v>1320</v>
      </c>
      <c r="H1717" s="32">
        <v>1320</v>
      </c>
      <c r="I1717" s="153">
        <v>1320</v>
      </c>
      <c r="J1717" s="154">
        <v>1320</v>
      </c>
      <c r="K1717" s="146">
        <f t="shared" si="696"/>
        <v>0</v>
      </c>
      <c r="L1717" s="146">
        <f t="shared" si="696"/>
        <v>0</v>
      </c>
    </row>
    <row r="1718" spans="1:12" s="20" customFormat="1" ht="25.5">
      <c r="A1718" s="56" t="s">
        <v>38</v>
      </c>
      <c r="B1718" s="30" t="s">
        <v>951</v>
      </c>
      <c r="C1718" s="31" t="s">
        <v>13</v>
      </c>
      <c r="D1718" s="31" t="s">
        <v>458</v>
      </c>
      <c r="E1718" s="31" t="s">
        <v>993</v>
      </c>
      <c r="F1718" s="31" t="s">
        <v>9</v>
      </c>
      <c r="G1718" s="32">
        <f t="shared" ref="G1718:H1718" si="698">G1719</f>
        <v>14119620</v>
      </c>
      <c r="H1718" s="32">
        <f t="shared" si="698"/>
        <v>14119620</v>
      </c>
      <c r="I1718" s="153">
        <v>14119620</v>
      </c>
      <c r="J1718" s="154">
        <v>14119620</v>
      </c>
      <c r="K1718" s="146">
        <f t="shared" si="696"/>
        <v>0</v>
      </c>
      <c r="L1718" s="146">
        <f t="shared" si="696"/>
        <v>0</v>
      </c>
    </row>
    <row r="1719" spans="1:12" s="20" customFormat="1" ht="25.5">
      <c r="A1719" s="29" t="s">
        <v>20</v>
      </c>
      <c r="B1719" s="30" t="s">
        <v>951</v>
      </c>
      <c r="C1719" s="31" t="s">
        <v>13</v>
      </c>
      <c r="D1719" s="31" t="s">
        <v>458</v>
      </c>
      <c r="E1719" s="31" t="s">
        <v>993</v>
      </c>
      <c r="F1719" s="31" t="s">
        <v>21</v>
      </c>
      <c r="G1719" s="32">
        <f t="shared" ref="G1719:H1719" si="699">SUM(G1720:G1721)</f>
        <v>14119620</v>
      </c>
      <c r="H1719" s="32">
        <f t="shared" si="699"/>
        <v>14119620</v>
      </c>
      <c r="I1719" s="153">
        <v>14119620</v>
      </c>
      <c r="J1719" s="154">
        <v>14119620</v>
      </c>
      <c r="K1719" s="146">
        <f t="shared" si="696"/>
        <v>0</v>
      </c>
      <c r="L1719" s="146">
        <f t="shared" si="696"/>
        <v>0</v>
      </c>
    </row>
    <row r="1720" spans="1:12" s="20" customFormat="1">
      <c r="A1720" s="33" t="s">
        <v>40</v>
      </c>
      <c r="B1720" s="30" t="s">
        <v>951</v>
      </c>
      <c r="C1720" s="31" t="s">
        <v>13</v>
      </c>
      <c r="D1720" s="31" t="s">
        <v>458</v>
      </c>
      <c r="E1720" s="31" t="s">
        <v>993</v>
      </c>
      <c r="F1720" s="31" t="s">
        <v>41</v>
      </c>
      <c r="G1720" s="32">
        <v>10845086</v>
      </c>
      <c r="H1720" s="32">
        <v>10845086</v>
      </c>
      <c r="I1720" s="153">
        <v>10845086</v>
      </c>
      <c r="J1720" s="154">
        <v>10845086</v>
      </c>
      <c r="K1720" s="146">
        <f t="shared" si="696"/>
        <v>0</v>
      </c>
      <c r="L1720" s="146">
        <f t="shared" si="696"/>
        <v>0</v>
      </c>
    </row>
    <row r="1721" spans="1:12" s="20" customFormat="1" ht="38.25">
      <c r="A1721" s="33" t="s">
        <v>26</v>
      </c>
      <c r="B1721" s="30" t="s">
        <v>951</v>
      </c>
      <c r="C1721" s="31" t="s">
        <v>13</v>
      </c>
      <c r="D1721" s="31" t="s">
        <v>458</v>
      </c>
      <c r="E1721" s="31" t="s">
        <v>993</v>
      </c>
      <c r="F1721" s="31" t="s">
        <v>27</v>
      </c>
      <c r="G1721" s="32">
        <v>3274534</v>
      </c>
      <c r="H1721" s="32">
        <v>3274534</v>
      </c>
      <c r="I1721" s="153">
        <v>3274534</v>
      </c>
      <c r="J1721" s="154">
        <v>3274534</v>
      </c>
      <c r="K1721" s="146">
        <f t="shared" si="696"/>
        <v>0</v>
      </c>
      <c r="L1721" s="146">
        <f t="shared" si="696"/>
        <v>0</v>
      </c>
    </row>
    <row r="1722" spans="1:12" s="20" customFormat="1">
      <c r="A1722" s="29"/>
      <c r="B1722" s="30"/>
      <c r="C1722" s="31"/>
      <c r="D1722" s="31"/>
      <c r="E1722" s="31"/>
      <c r="F1722" s="31"/>
      <c r="G1722" s="32"/>
      <c r="H1722" s="32"/>
      <c r="I1722" s="153"/>
      <c r="J1722" s="154"/>
      <c r="K1722" s="146">
        <f t="shared" si="696"/>
        <v>0</v>
      </c>
      <c r="L1722" s="146">
        <f t="shared" si="696"/>
        <v>0</v>
      </c>
    </row>
    <row r="1723" spans="1:12" s="20" customFormat="1">
      <c r="A1723" s="16" t="s">
        <v>994</v>
      </c>
      <c r="B1723" s="17" t="s">
        <v>995</v>
      </c>
      <c r="C1723" s="18" t="s">
        <v>7</v>
      </c>
      <c r="D1723" s="18" t="s">
        <v>7</v>
      </c>
      <c r="E1723" s="18" t="s">
        <v>8</v>
      </c>
      <c r="F1723" s="18" t="s">
        <v>9</v>
      </c>
      <c r="G1723" s="19">
        <f t="shared" ref="G1723:H1726" si="700">G1724</f>
        <v>14914820</v>
      </c>
      <c r="H1723" s="19">
        <f t="shared" si="700"/>
        <v>14926170</v>
      </c>
      <c r="I1723" s="157">
        <v>14914820</v>
      </c>
      <c r="J1723" s="158">
        <v>14926170</v>
      </c>
      <c r="K1723" s="146">
        <f t="shared" si="696"/>
        <v>0</v>
      </c>
      <c r="L1723" s="146">
        <f t="shared" si="696"/>
        <v>0</v>
      </c>
    </row>
    <row r="1724" spans="1:12" s="20" customFormat="1">
      <c r="A1724" s="21" t="s">
        <v>10</v>
      </c>
      <c r="B1724" s="22" t="s">
        <v>995</v>
      </c>
      <c r="C1724" s="23" t="s">
        <v>11</v>
      </c>
      <c r="D1724" s="23" t="s">
        <v>7</v>
      </c>
      <c r="E1724" s="23" t="s">
        <v>8</v>
      </c>
      <c r="F1724" s="23" t="s">
        <v>9</v>
      </c>
      <c r="G1724" s="24">
        <f t="shared" si="700"/>
        <v>14914820</v>
      </c>
      <c r="H1724" s="24">
        <f t="shared" si="700"/>
        <v>14926170</v>
      </c>
      <c r="I1724" s="149">
        <v>14914820</v>
      </c>
      <c r="J1724" s="150">
        <v>14926170</v>
      </c>
      <c r="K1724" s="146">
        <f t="shared" si="696"/>
        <v>0</v>
      </c>
      <c r="L1724" s="146">
        <f t="shared" si="696"/>
        <v>0</v>
      </c>
    </row>
    <row r="1725" spans="1:12" s="20" customFormat="1" ht="25.5">
      <c r="A1725" s="25" t="s">
        <v>330</v>
      </c>
      <c r="B1725" s="26" t="s">
        <v>995</v>
      </c>
      <c r="C1725" s="27" t="s">
        <v>11</v>
      </c>
      <c r="D1725" s="27" t="s">
        <v>331</v>
      </c>
      <c r="E1725" s="27" t="s">
        <v>8</v>
      </c>
      <c r="F1725" s="27" t="s">
        <v>9</v>
      </c>
      <c r="G1725" s="28">
        <f t="shared" si="700"/>
        <v>14914820</v>
      </c>
      <c r="H1725" s="28">
        <f t="shared" si="700"/>
        <v>14926170</v>
      </c>
      <c r="I1725" s="151">
        <v>14914820</v>
      </c>
      <c r="J1725" s="152">
        <v>14926170</v>
      </c>
      <c r="K1725" s="146">
        <f t="shared" si="696"/>
        <v>0</v>
      </c>
      <c r="L1725" s="146">
        <f t="shared" si="696"/>
        <v>0</v>
      </c>
    </row>
    <row r="1726" spans="1:12" s="20" customFormat="1" ht="25.5">
      <c r="A1726" s="81" t="s">
        <v>996</v>
      </c>
      <c r="B1726" s="30" t="s">
        <v>995</v>
      </c>
      <c r="C1726" s="31" t="s">
        <v>11</v>
      </c>
      <c r="D1726" s="31" t="s">
        <v>331</v>
      </c>
      <c r="E1726" s="31" t="s">
        <v>997</v>
      </c>
      <c r="F1726" s="31" t="s">
        <v>9</v>
      </c>
      <c r="G1726" s="32">
        <f t="shared" si="700"/>
        <v>14914820</v>
      </c>
      <c r="H1726" s="32">
        <f t="shared" si="700"/>
        <v>14926170</v>
      </c>
      <c r="I1726" s="153">
        <v>14914820</v>
      </c>
      <c r="J1726" s="154">
        <v>14926170</v>
      </c>
      <c r="K1726" s="146">
        <f t="shared" si="696"/>
        <v>0</v>
      </c>
      <c r="L1726" s="146">
        <f t="shared" si="696"/>
        <v>0</v>
      </c>
    </row>
    <row r="1727" spans="1:12" s="20" customFormat="1" ht="25.5">
      <c r="A1727" s="81" t="s">
        <v>998</v>
      </c>
      <c r="B1727" s="30" t="s">
        <v>995</v>
      </c>
      <c r="C1727" s="31" t="s">
        <v>11</v>
      </c>
      <c r="D1727" s="31" t="s">
        <v>331</v>
      </c>
      <c r="E1727" s="31" t="s">
        <v>999</v>
      </c>
      <c r="F1727" s="31" t="s">
        <v>9</v>
      </c>
      <c r="G1727" s="32">
        <f t="shared" ref="G1727:H1727" si="701">G1728+G1738</f>
        <v>14914820</v>
      </c>
      <c r="H1727" s="32">
        <f t="shared" si="701"/>
        <v>14926170</v>
      </c>
      <c r="I1727" s="153">
        <v>14914820</v>
      </c>
      <c r="J1727" s="154">
        <v>14926170</v>
      </c>
      <c r="K1727" s="146">
        <f t="shared" si="696"/>
        <v>0</v>
      </c>
      <c r="L1727" s="146">
        <f t="shared" si="696"/>
        <v>0</v>
      </c>
    </row>
    <row r="1728" spans="1:12" s="20" customFormat="1" ht="25.5">
      <c r="A1728" s="29" t="s">
        <v>18</v>
      </c>
      <c r="B1728" s="30" t="s">
        <v>995</v>
      </c>
      <c r="C1728" s="31" t="s">
        <v>11</v>
      </c>
      <c r="D1728" s="31" t="s">
        <v>331</v>
      </c>
      <c r="E1728" s="31" t="s">
        <v>1000</v>
      </c>
      <c r="F1728" s="31" t="s">
        <v>9</v>
      </c>
      <c r="G1728" s="32">
        <f t="shared" ref="G1728:H1728" si="702">G1729+G1732+G1734</f>
        <v>3929340</v>
      </c>
      <c r="H1728" s="32">
        <f t="shared" si="702"/>
        <v>3940690</v>
      </c>
      <c r="I1728" s="153">
        <v>3929340</v>
      </c>
      <c r="J1728" s="154">
        <v>3940690</v>
      </c>
      <c r="K1728" s="146">
        <f t="shared" si="696"/>
        <v>0</v>
      </c>
      <c r="L1728" s="146">
        <f t="shared" si="696"/>
        <v>0</v>
      </c>
    </row>
    <row r="1729" spans="1:12" s="20" customFormat="1" ht="25.5">
      <c r="A1729" s="33" t="s">
        <v>20</v>
      </c>
      <c r="B1729" s="30" t="s">
        <v>995</v>
      </c>
      <c r="C1729" s="31" t="s">
        <v>11</v>
      </c>
      <c r="D1729" s="31" t="s">
        <v>331</v>
      </c>
      <c r="E1729" s="31" t="s">
        <v>1000</v>
      </c>
      <c r="F1729" s="31" t="s">
        <v>21</v>
      </c>
      <c r="G1729" s="32">
        <f t="shared" ref="G1729:H1729" si="703">SUM(G1730:G1731)</f>
        <v>546530</v>
      </c>
      <c r="H1729" s="32">
        <f t="shared" si="703"/>
        <v>546530</v>
      </c>
      <c r="I1729" s="153">
        <v>546530</v>
      </c>
      <c r="J1729" s="154">
        <v>546530</v>
      </c>
      <c r="K1729" s="146">
        <f t="shared" si="696"/>
        <v>0</v>
      </c>
      <c r="L1729" s="146">
        <f t="shared" si="696"/>
        <v>0</v>
      </c>
    </row>
    <row r="1730" spans="1:12" s="20" customFormat="1" ht="25.5">
      <c r="A1730" s="33" t="s">
        <v>22</v>
      </c>
      <c r="B1730" s="30" t="s">
        <v>995</v>
      </c>
      <c r="C1730" s="31" t="s">
        <v>11</v>
      </c>
      <c r="D1730" s="31" t="s">
        <v>331</v>
      </c>
      <c r="E1730" s="31" t="s">
        <v>1000</v>
      </c>
      <c r="F1730" s="31" t="s">
        <v>23</v>
      </c>
      <c r="G1730" s="32">
        <v>476497.5</v>
      </c>
      <c r="H1730" s="32">
        <v>476497.5</v>
      </c>
      <c r="I1730" s="153">
        <v>476497.5</v>
      </c>
      <c r="J1730" s="154">
        <v>476497.5</v>
      </c>
      <c r="K1730" s="146">
        <f t="shared" si="696"/>
        <v>0</v>
      </c>
      <c r="L1730" s="146">
        <f t="shared" si="696"/>
        <v>0</v>
      </c>
    </row>
    <row r="1731" spans="1:12" s="20" customFormat="1" ht="38.25">
      <c r="A1731" s="33" t="s">
        <v>26</v>
      </c>
      <c r="B1731" s="30" t="s">
        <v>995</v>
      </c>
      <c r="C1731" s="31" t="s">
        <v>11</v>
      </c>
      <c r="D1731" s="31" t="s">
        <v>331</v>
      </c>
      <c r="E1731" s="31" t="s">
        <v>1000</v>
      </c>
      <c r="F1731" s="31" t="s">
        <v>27</v>
      </c>
      <c r="G1731" s="32">
        <v>70032.5</v>
      </c>
      <c r="H1731" s="32">
        <v>70032.5</v>
      </c>
      <c r="I1731" s="153">
        <v>70032.5</v>
      </c>
      <c r="J1731" s="154">
        <v>70032.5</v>
      </c>
      <c r="K1731" s="146">
        <f t="shared" si="696"/>
        <v>0</v>
      </c>
      <c r="L1731" s="146">
        <f t="shared" si="696"/>
        <v>0</v>
      </c>
    </row>
    <row r="1732" spans="1:12" s="20" customFormat="1" ht="25.5">
      <c r="A1732" s="29" t="s">
        <v>28</v>
      </c>
      <c r="B1732" s="30" t="s">
        <v>995</v>
      </c>
      <c r="C1732" s="31" t="s">
        <v>11</v>
      </c>
      <c r="D1732" s="31" t="s">
        <v>331</v>
      </c>
      <c r="E1732" s="31" t="s">
        <v>1000</v>
      </c>
      <c r="F1732" s="31" t="s">
        <v>29</v>
      </c>
      <c r="G1732" s="32">
        <f t="shared" ref="G1732:H1732" si="704">G1733</f>
        <v>3342105</v>
      </c>
      <c r="H1732" s="32">
        <f t="shared" si="704"/>
        <v>3353455</v>
      </c>
      <c r="I1732" s="153">
        <v>3342105</v>
      </c>
      <c r="J1732" s="154">
        <v>3353455</v>
      </c>
      <c r="K1732" s="146">
        <f t="shared" si="696"/>
        <v>0</v>
      </c>
      <c r="L1732" s="146">
        <f t="shared" si="696"/>
        <v>0</v>
      </c>
    </row>
    <row r="1733" spans="1:12" s="20" customFormat="1">
      <c r="A1733" s="33" t="s">
        <v>30</v>
      </c>
      <c r="B1733" s="30" t="s">
        <v>995</v>
      </c>
      <c r="C1733" s="31" t="s">
        <v>11</v>
      </c>
      <c r="D1733" s="31" t="s">
        <v>331</v>
      </c>
      <c r="E1733" s="31" t="s">
        <v>1000</v>
      </c>
      <c r="F1733" s="31" t="s">
        <v>31</v>
      </c>
      <c r="G1733" s="32">
        <v>3342105</v>
      </c>
      <c r="H1733" s="32">
        <v>3353455</v>
      </c>
      <c r="I1733" s="153">
        <v>3342105</v>
      </c>
      <c r="J1733" s="154">
        <v>3353455</v>
      </c>
      <c r="K1733" s="146">
        <f t="shared" si="696"/>
        <v>0</v>
      </c>
      <c r="L1733" s="146">
        <f t="shared" si="696"/>
        <v>0</v>
      </c>
    </row>
    <row r="1734" spans="1:12" s="20" customFormat="1">
      <c r="A1734" s="29" t="s">
        <v>32</v>
      </c>
      <c r="B1734" s="30" t="s">
        <v>995</v>
      </c>
      <c r="C1734" s="31" t="s">
        <v>11</v>
      </c>
      <c r="D1734" s="31" t="s">
        <v>331</v>
      </c>
      <c r="E1734" s="31" t="s">
        <v>1000</v>
      </c>
      <c r="F1734" s="31" t="s">
        <v>33</v>
      </c>
      <c r="G1734" s="32">
        <f t="shared" ref="G1734:H1734" si="705">SUM(G1735:G1737)</f>
        <v>40705</v>
      </c>
      <c r="H1734" s="32">
        <f t="shared" si="705"/>
        <v>40705</v>
      </c>
      <c r="I1734" s="153">
        <v>40705</v>
      </c>
      <c r="J1734" s="154">
        <v>40705</v>
      </c>
      <c r="K1734" s="146">
        <f t="shared" si="696"/>
        <v>0</v>
      </c>
      <c r="L1734" s="146">
        <f t="shared" si="696"/>
        <v>0</v>
      </c>
    </row>
    <row r="1735" spans="1:12" s="20" customFormat="1">
      <c r="A1735" s="33" t="s">
        <v>34</v>
      </c>
      <c r="B1735" s="30" t="s">
        <v>995</v>
      </c>
      <c r="C1735" s="31" t="s">
        <v>11</v>
      </c>
      <c r="D1735" s="31" t="s">
        <v>331</v>
      </c>
      <c r="E1735" s="31" t="s">
        <v>1000</v>
      </c>
      <c r="F1735" s="31" t="s">
        <v>35</v>
      </c>
      <c r="G1735" s="32">
        <v>13830</v>
      </c>
      <c r="H1735" s="32">
        <v>13830</v>
      </c>
      <c r="I1735" s="153">
        <v>13830</v>
      </c>
      <c r="J1735" s="154">
        <v>13830</v>
      </c>
      <c r="K1735" s="146">
        <f t="shared" si="696"/>
        <v>0</v>
      </c>
      <c r="L1735" s="146">
        <f t="shared" si="696"/>
        <v>0</v>
      </c>
    </row>
    <row r="1736" spans="1:12" s="20" customFormat="1">
      <c r="A1736" s="33" t="s">
        <v>36</v>
      </c>
      <c r="B1736" s="30" t="s">
        <v>995</v>
      </c>
      <c r="C1736" s="31" t="s">
        <v>11</v>
      </c>
      <c r="D1736" s="31" t="s">
        <v>331</v>
      </c>
      <c r="E1736" s="31" t="s">
        <v>1000</v>
      </c>
      <c r="F1736" s="31" t="s">
        <v>37</v>
      </c>
      <c r="G1736" s="32">
        <v>1875</v>
      </c>
      <c r="H1736" s="32">
        <v>1875</v>
      </c>
      <c r="I1736" s="153">
        <v>1875</v>
      </c>
      <c r="J1736" s="154">
        <v>1875</v>
      </c>
      <c r="K1736" s="146">
        <f t="shared" si="696"/>
        <v>0</v>
      </c>
      <c r="L1736" s="146">
        <f t="shared" si="696"/>
        <v>0</v>
      </c>
    </row>
    <row r="1737" spans="1:12" s="20" customFormat="1">
      <c r="A1737" s="33" t="s">
        <v>83</v>
      </c>
      <c r="B1737" s="30" t="s">
        <v>995</v>
      </c>
      <c r="C1737" s="31" t="s">
        <v>11</v>
      </c>
      <c r="D1737" s="31" t="s">
        <v>331</v>
      </c>
      <c r="E1737" s="31" t="s">
        <v>1000</v>
      </c>
      <c r="F1737" s="31" t="s">
        <v>84</v>
      </c>
      <c r="G1737" s="32">
        <v>25000</v>
      </c>
      <c r="H1737" s="32">
        <v>25000</v>
      </c>
      <c r="I1737" s="153">
        <v>25000</v>
      </c>
      <c r="J1737" s="154">
        <v>25000</v>
      </c>
      <c r="K1737" s="146">
        <f t="shared" si="696"/>
        <v>0</v>
      </c>
      <c r="L1737" s="146">
        <f t="shared" si="696"/>
        <v>0</v>
      </c>
    </row>
    <row r="1738" spans="1:12" s="20" customFormat="1" ht="25.5">
      <c r="A1738" s="33" t="s">
        <v>38</v>
      </c>
      <c r="B1738" s="30" t="s">
        <v>995</v>
      </c>
      <c r="C1738" s="31" t="s">
        <v>11</v>
      </c>
      <c r="D1738" s="31" t="s">
        <v>331</v>
      </c>
      <c r="E1738" s="31" t="s">
        <v>1001</v>
      </c>
      <c r="F1738" s="31" t="s">
        <v>9</v>
      </c>
      <c r="G1738" s="32">
        <f t="shared" ref="G1738:H1738" si="706">G1739</f>
        <v>10985480</v>
      </c>
      <c r="H1738" s="32">
        <f t="shared" si="706"/>
        <v>10985480</v>
      </c>
      <c r="I1738" s="153">
        <v>10985480</v>
      </c>
      <c r="J1738" s="154">
        <v>10985480</v>
      </c>
      <c r="K1738" s="146">
        <f t="shared" si="696"/>
        <v>0</v>
      </c>
      <c r="L1738" s="146">
        <f t="shared" si="696"/>
        <v>0</v>
      </c>
    </row>
    <row r="1739" spans="1:12" s="20" customFormat="1" ht="25.5">
      <c r="A1739" s="33" t="s">
        <v>20</v>
      </c>
      <c r="B1739" s="30" t="s">
        <v>995</v>
      </c>
      <c r="C1739" s="31" t="s">
        <v>11</v>
      </c>
      <c r="D1739" s="31" t="s">
        <v>331</v>
      </c>
      <c r="E1739" s="31" t="s">
        <v>1001</v>
      </c>
      <c r="F1739" s="31" t="s">
        <v>21</v>
      </c>
      <c r="G1739" s="32">
        <f t="shared" ref="G1739:H1739" si="707">SUM(G1740:G1741)</f>
        <v>10985480</v>
      </c>
      <c r="H1739" s="32">
        <f t="shared" si="707"/>
        <v>10985480</v>
      </c>
      <c r="I1739" s="153">
        <v>10985480</v>
      </c>
      <c r="J1739" s="154">
        <v>10985480</v>
      </c>
      <c r="K1739" s="146">
        <f t="shared" si="696"/>
        <v>0</v>
      </c>
      <c r="L1739" s="146">
        <f t="shared" si="696"/>
        <v>0</v>
      </c>
    </row>
    <row r="1740" spans="1:12" s="20" customFormat="1">
      <c r="A1740" s="33" t="s">
        <v>40</v>
      </c>
      <c r="B1740" s="30" t="s">
        <v>995</v>
      </c>
      <c r="C1740" s="31" t="s">
        <v>11</v>
      </c>
      <c r="D1740" s="31" t="s">
        <v>331</v>
      </c>
      <c r="E1740" s="31" t="s">
        <v>1001</v>
      </c>
      <c r="F1740" s="31" t="s">
        <v>41</v>
      </c>
      <c r="G1740" s="32">
        <v>8437396</v>
      </c>
      <c r="H1740" s="32">
        <v>8437396</v>
      </c>
      <c r="I1740" s="153">
        <v>8437396</v>
      </c>
      <c r="J1740" s="154">
        <v>8437396</v>
      </c>
      <c r="K1740" s="146">
        <f t="shared" si="696"/>
        <v>0</v>
      </c>
      <c r="L1740" s="146">
        <f t="shared" si="696"/>
        <v>0</v>
      </c>
    </row>
    <row r="1741" spans="1:12" s="20" customFormat="1" ht="38.25">
      <c r="A1741" s="33" t="s">
        <v>26</v>
      </c>
      <c r="B1741" s="30" t="s">
        <v>995</v>
      </c>
      <c r="C1741" s="31" t="s">
        <v>11</v>
      </c>
      <c r="D1741" s="31" t="s">
        <v>331</v>
      </c>
      <c r="E1741" s="31" t="s">
        <v>1001</v>
      </c>
      <c r="F1741" s="31" t="s">
        <v>27</v>
      </c>
      <c r="G1741" s="32">
        <v>2548084</v>
      </c>
      <c r="H1741" s="32">
        <v>2548084</v>
      </c>
      <c r="I1741" s="153">
        <v>2548084</v>
      </c>
      <c r="J1741" s="154">
        <v>2548084</v>
      </c>
      <c r="K1741" s="146">
        <f t="shared" si="696"/>
        <v>0</v>
      </c>
      <c r="L1741" s="146">
        <f t="shared" si="696"/>
        <v>0</v>
      </c>
    </row>
    <row r="1742" spans="1:12" s="20" customFormat="1">
      <c r="A1742" s="33"/>
      <c r="B1742" s="30"/>
      <c r="C1742" s="31"/>
      <c r="D1742" s="31"/>
      <c r="E1742" s="31"/>
      <c r="F1742" s="31"/>
      <c r="G1742" s="32"/>
      <c r="H1742" s="32"/>
      <c r="I1742" s="153"/>
      <c r="J1742" s="154"/>
      <c r="K1742" s="146">
        <f t="shared" si="696"/>
        <v>0</v>
      </c>
      <c r="L1742" s="146">
        <f t="shared" si="696"/>
        <v>0</v>
      </c>
    </row>
    <row r="1743" spans="1:12" s="20" customFormat="1">
      <c r="A1743" s="81" t="s">
        <v>1068</v>
      </c>
      <c r="B1743" s="30"/>
      <c r="C1743" s="18"/>
      <c r="D1743" s="31"/>
      <c r="E1743" s="31"/>
      <c r="F1743" s="31"/>
      <c r="G1743" s="32">
        <v>115132770</v>
      </c>
      <c r="H1743" s="32">
        <v>236878490</v>
      </c>
      <c r="I1743" s="153">
        <v>115132770</v>
      </c>
      <c r="J1743" s="154">
        <v>236878490</v>
      </c>
      <c r="K1743" s="146">
        <f t="shared" si="696"/>
        <v>0</v>
      </c>
      <c r="L1743" s="146">
        <f t="shared" si="696"/>
        <v>0</v>
      </c>
    </row>
    <row r="1744" spans="1:12" s="20" customFormat="1">
      <c r="A1744" s="81"/>
      <c r="B1744" s="30"/>
      <c r="C1744" s="31"/>
      <c r="D1744" s="31"/>
      <c r="E1744" s="31"/>
      <c r="F1744" s="31"/>
      <c r="G1744" s="32"/>
      <c r="H1744" s="32"/>
      <c r="I1744" s="153"/>
      <c r="J1744" s="154"/>
      <c r="K1744" s="146">
        <f t="shared" si="696"/>
        <v>0</v>
      </c>
      <c r="L1744" s="146">
        <f t="shared" si="696"/>
        <v>0</v>
      </c>
    </row>
    <row r="1745" spans="1:12">
      <c r="A1745" s="82" t="s">
        <v>1023</v>
      </c>
      <c r="B1745" s="83"/>
      <c r="C1745" s="18"/>
      <c r="D1745" s="18"/>
      <c r="E1745" s="18"/>
      <c r="F1745" s="18"/>
      <c r="G1745" s="19">
        <f>G20+G77+G299+G361+G400+G440+G670+G835+G1085+G1159+G1242+G1322+G1403+G1580+G1651+G1723+G1743</f>
        <v>8922462182.4700012</v>
      </c>
      <c r="H1745" s="19">
        <f>H20+H77+H299+H361+H400+H440+H670+H835+H1085+H1159+H1242+H1322+H1403+H1580+H1651+H1723+H1743</f>
        <v>9157898074.7099991</v>
      </c>
      <c r="I1745" s="157">
        <v>8922462182.4700012</v>
      </c>
      <c r="J1745" s="158">
        <v>9157898074.7099991</v>
      </c>
      <c r="K1745" s="146">
        <f t="shared" si="696"/>
        <v>0</v>
      </c>
      <c r="L1745" s="146">
        <f t="shared" si="696"/>
        <v>0</v>
      </c>
    </row>
    <row r="1746" spans="1:12" s="20" customFormat="1">
      <c r="A1746" s="82"/>
      <c r="B1746" s="83"/>
      <c r="C1746" s="18"/>
      <c r="D1746" s="18"/>
      <c r="E1746" s="18"/>
      <c r="F1746" s="18"/>
      <c r="G1746" s="19"/>
      <c r="H1746" s="32"/>
      <c r="I1746" s="19"/>
      <c r="J1746" s="19"/>
      <c r="K1746" s="196"/>
      <c r="L1746" s="197"/>
    </row>
    <row r="1747" spans="1:12" s="20" customFormat="1">
      <c r="A1747" s="4"/>
      <c r="B1747" s="5"/>
      <c r="C1747" s="31"/>
      <c r="D1747" s="31"/>
      <c r="E1747" s="31"/>
      <c r="F1747" s="31"/>
      <c r="G1747" s="19"/>
      <c r="H1747" s="19"/>
      <c r="I1747" s="19"/>
      <c r="J1747" s="19"/>
      <c r="K1747" s="196"/>
      <c r="L1747" s="197"/>
    </row>
    <row r="1748" spans="1:12" s="98" customFormat="1" ht="15.75">
      <c r="A1748" s="93" t="s">
        <v>1018</v>
      </c>
      <c r="B1748" s="94"/>
      <c r="C1748" s="95"/>
      <c r="D1748" s="95"/>
      <c r="E1748" s="96"/>
      <c r="F1748" s="96"/>
      <c r="G1748" s="95"/>
      <c r="H1748" s="97"/>
      <c r="I1748" s="97"/>
      <c r="J1748" s="97"/>
      <c r="K1748" s="97"/>
    </row>
    <row r="1749" spans="1:12" s="98" customFormat="1" ht="15.75">
      <c r="A1749" s="93" t="s">
        <v>1003</v>
      </c>
      <c r="B1749" s="94"/>
      <c r="C1749" s="95"/>
      <c r="D1749" s="95"/>
      <c r="E1749" s="96"/>
      <c r="F1749" s="96"/>
      <c r="G1749" s="95"/>
      <c r="H1749" s="97"/>
      <c r="I1749" s="97"/>
      <c r="J1749" s="97"/>
      <c r="K1749" s="97"/>
    </row>
    <row r="1750" spans="1:12" s="92" customFormat="1" ht="15.75">
      <c r="A1750" s="93" t="s">
        <v>1004</v>
      </c>
      <c r="B1750" s="94"/>
      <c r="C1750" s="95"/>
      <c r="D1750" s="95"/>
      <c r="E1750" s="96"/>
      <c r="F1750" s="96"/>
      <c r="G1750" s="95"/>
      <c r="H1750" s="97"/>
      <c r="I1750" s="97"/>
      <c r="J1750" s="97"/>
      <c r="K1750" s="97"/>
    </row>
    <row r="1751" spans="1:12" s="92" customFormat="1" ht="15.75">
      <c r="A1751" s="93" t="s">
        <v>1019</v>
      </c>
      <c r="B1751" s="94"/>
      <c r="C1751" s="99"/>
      <c r="D1751" s="99"/>
      <c r="E1751" s="96"/>
      <c r="F1751" s="96"/>
      <c r="H1751" s="97"/>
      <c r="I1751" s="97"/>
      <c r="J1751" s="97"/>
      <c r="K1751" s="97"/>
    </row>
    <row r="1752" spans="1:12" s="98" customFormat="1" ht="15.75">
      <c r="A1752" s="93" t="s">
        <v>1020</v>
      </c>
      <c r="B1752" s="100"/>
      <c r="C1752" s="101"/>
      <c r="D1752" s="101"/>
      <c r="E1752" s="102"/>
      <c r="F1752" s="103"/>
      <c r="G1752" s="104"/>
      <c r="H1752" s="198"/>
      <c r="I1752" s="105"/>
    </row>
    <row r="1753" spans="1:12" s="98" customFormat="1" ht="15.75">
      <c r="A1753" s="93" t="s">
        <v>1006</v>
      </c>
      <c r="B1753" s="100"/>
      <c r="C1753" s="101"/>
      <c r="D1753" s="101"/>
      <c r="E1753" s="102"/>
      <c r="F1753" s="106"/>
      <c r="G1753" s="92"/>
      <c r="H1753" s="1" t="s">
        <v>1021</v>
      </c>
      <c r="I1753" s="105"/>
    </row>
  </sheetData>
  <mergeCells count="9">
    <mergeCell ref="A17:A18"/>
    <mergeCell ref="B17:F17"/>
    <mergeCell ref="G17:H17"/>
    <mergeCell ref="A10:H10"/>
    <mergeCell ref="A11:H11"/>
    <mergeCell ref="A13:H13"/>
    <mergeCell ref="A14:H14"/>
    <mergeCell ref="A15:H15"/>
    <mergeCell ref="F16:H16"/>
  </mergeCells>
  <pageMargins left="0.47244094488188981" right="0.15748031496062992" top="0.51181102362204722" bottom="0.39370078740157483" header="0.19685039370078741" footer="0.15748031496062992"/>
  <pageSetup paperSize="9" scale="86" fitToHeight="52" orientation="portrait" r:id="rId1"/>
  <headerFooter differentFirst="1"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99FF"/>
  </sheetPr>
  <dimension ref="A1:K27"/>
  <sheetViews>
    <sheetView view="pageBreakPreview" zoomScale="75" zoomScaleNormal="75" zoomScaleSheetLayoutView="75" workbookViewId="0">
      <selection activeCell="B10" sqref="B10:C10"/>
    </sheetView>
  </sheetViews>
  <sheetFormatPr defaultColWidth="8.7265625" defaultRowHeight="15"/>
  <cols>
    <col min="1" max="1" width="34.6328125" style="205" customWidth="1"/>
    <col min="2" max="2" width="12.26953125" style="205" customWidth="1"/>
    <col min="3" max="3" width="18.54296875" style="205" customWidth="1"/>
    <col min="4" max="4" width="13.1796875" style="205" customWidth="1"/>
    <col min="5" max="5" width="13" style="205" customWidth="1"/>
    <col min="6" max="6" width="12.90625" style="205" customWidth="1"/>
    <col min="7" max="16384" width="8.7265625" style="205"/>
  </cols>
  <sheetData>
    <row r="1" spans="1:5" ht="15.75">
      <c r="A1" s="204" t="s">
        <v>1024</v>
      </c>
      <c r="B1" s="204"/>
      <c r="C1" s="204"/>
      <c r="D1" s="204"/>
      <c r="E1" s="204"/>
    </row>
    <row r="2" spans="1:5" ht="15.6" customHeight="1">
      <c r="A2" s="204" t="s">
        <v>1025</v>
      </c>
      <c r="B2" s="204"/>
      <c r="C2" s="204"/>
      <c r="D2" s="204"/>
      <c r="E2" s="204"/>
    </row>
    <row r="3" spans="1:5" ht="15.75">
      <c r="A3" s="206"/>
      <c r="B3" s="206"/>
      <c r="C3" s="207"/>
      <c r="D3" s="207"/>
    </row>
    <row r="4" spans="1:5" ht="15.75">
      <c r="A4" s="208"/>
      <c r="B4" s="208"/>
      <c r="C4" s="207"/>
      <c r="E4" s="209" t="s">
        <v>1013</v>
      </c>
    </row>
    <row r="5" spans="1:5" ht="25.5" customHeight="1">
      <c r="A5" s="210" t="s">
        <v>1014</v>
      </c>
      <c r="B5" s="211" t="s">
        <v>1026</v>
      </c>
      <c r="C5" s="211" t="s">
        <v>1027</v>
      </c>
      <c r="D5" s="212" t="s">
        <v>1016</v>
      </c>
      <c r="E5" s="212"/>
    </row>
    <row r="6" spans="1:5" ht="87.75" customHeight="1">
      <c r="A6" s="213"/>
      <c r="B6" s="214"/>
      <c r="C6" s="214"/>
      <c r="D6" s="215" t="s">
        <v>1048</v>
      </c>
      <c r="E6" s="215" t="s">
        <v>1049</v>
      </c>
    </row>
    <row r="7" spans="1:5" ht="15.75">
      <c r="A7" s="216">
        <v>1</v>
      </c>
      <c r="B7" s="217">
        <v>2</v>
      </c>
      <c r="C7" s="217">
        <v>3</v>
      </c>
      <c r="D7" s="216">
        <v>4</v>
      </c>
      <c r="E7" s="216">
        <v>5</v>
      </c>
    </row>
    <row r="8" spans="1:5" ht="31.5">
      <c r="A8" s="218" t="s">
        <v>1028</v>
      </c>
      <c r="B8" s="206"/>
      <c r="C8" s="206"/>
      <c r="D8" s="219">
        <f>D9</f>
        <v>351018810</v>
      </c>
      <c r="E8" s="219">
        <f>E9</f>
        <v>426852220</v>
      </c>
    </row>
    <row r="9" spans="1:5" ht="31.5">
      <c r="A9" s="218" t="str">
        <f>'[2]БА по источн (2019)'!A9</f>
        <v xml:space="preserve">Кредиты кредитных организаций в валюте Российской Федерации </v>
      </c>
      <c r="B9" s="206" t="s">
        <v>1069</v>
      </c>
      <c r="C9" s="206"/>
      <c r="D9" s="219">
        <f>D10+D11+D12+D13</f>
        <v>351018810</v>
      </c>
      <c r="E9" s="219">
        <f>E10+E11+E12+E13</f>
        <v>426852220</v>
      </c>
    </row>
    <row r="10" spans="1:5" ht="47.25">
      <c r="A10" s="218" t="s">
        <v>1030</v>
      </c>
      <c r="B10" s="206" t="s">
        <v>1070</v>
      </c>
      <c r="C10" s="206"/>
      <c r="D10" s="220">
        <v>2751018810</v>
      </c>
      <c r="E10" s="220">
        <v>2826852220</v>
      </c>
    </row>
    <row r="11" spans="1:5" ht="63">
      <c r="A11" s="218" t="s">
        <v>1032</v>
      </c>
      <c r="B11" s="206" t="s">
        <v>1071</v>
      </c>
      <c r="C11" s="206"/>
      <c r="D11" s="220">
        <v>1313000000</v>
      </c>
      <c r="E11" s="220">
        <v>1337000000</v>
      </c>
    </row>
    <row r="12" spans="1:5" ht="47.25">
      <c r="A12" s="218" t="s">
        <v>1034</v>
      </c>
      <c r="B12" s="206" t="s">
        <v>1072</v>
      </c>
      <c r="C12" s="206"/>
      <c r="D12" s="220">
        <v>-2400000000</v>
      </c>
      <c r="E12" s="220">
        <v>-2400000000</v>
      </c>
    </row>
    <row r="13" spans="1:5" ht="47.25">
      <c r="A13" s="218" t="s">
        <v>1036</v>
      </c>
      <c r="B13" s="206" t="s">
        <v>1073</v>
      </c>
      <c r="C13" s="206"/>
      <c r="D13" s="220">
        <v>-1313000000</v>
      </c>
      <c r="E13" s="220">
        <v>-1337000000</v>
      </c>
    </row>
    <row r="14" spans="1:5" ht="31.5">
      <c r="A14" s="218" t="str">
        <f>'[2]БА по источн (2019)'!A14</f>
        <v>Изменение остатков средств на счетах по учету средств бюджетов</v>
      </c>
      <c r="B14" s="206" t="s">
        <v>1074</v>
      </c>
      <c r="C14" s="206"/>
      <c r="D14" s="220">
        <f>D15+D16</f>
        <v>0</v>
      </c>
      <c r="E14" s="220">
        <f>E15+E16</f>
        <v>0</v>
      </c>
    </row>
    <row r="15" spans="1:5" ht="31.5">
      <c r="A15" s="218" t="s">
        <v>1040</v>
      </c>
      <c r="B15" s="206" t="s">
        <v>1075</v>
      </c>
      <c r="C15" s="206"/>
      <c r="D15" s="220">
        <v>-12635462180</v>
      </c>
      <c r="E15" s="220">
        <v>-12894898070</v>
      </c>
    </row>
    <row r="16" spans="1:5" ht="31.5">
      <c r="A16" s="218" t="s">
        <v>1042</v>
      </c>
      <c r="B16" s="206" t="s">
        <v>1076</v>
      </c>
      <c r="C16" s="206"/>
      <c r="D16" s="220">
        <v>12635462180</v>
      </c>
      <c r="E16" s="220">
        <v>12894898070</v>
      </c>
    </row>
    <row r="17" spans="1:11" ht="15.75">
      <c r="A17" s="218"/>
      <c r="B17" s="221"/>
      <c r="C17" s="221"/>
      <c r="D17" s="222"/>
      <c r="E17" s="222"/>
    </row>
    <row r="18" spans="1:11" s="226" customFormat="1" ht="15.75">
      <c r="A18" s="223" t="s">
        <v>1044</v>
      </c>
      <c r="B18" s="224"/>
      <c r="C18" s="224"/>
      <c r="D18" s="225">
        <v>0</v>
      </c>
      <c r="E18" s="225">
        <v>0</v>
      </c>
    </row>
    <row r="20" spans="1:11">
      <c r="D20" s="227"/>
    </row>
    <row r="21" spans="1:11">
      <c r="D21" s="227"/>
    </row>
    <row r="22" spans="1:11" s="233" customFormat="1" ht="18" customHeight="1">
      <c r="A22" s="228" t="s">
        <v>1018</v>
      </c>
      <c r="B22" s="229"/>
      <c r="C22" s="230"/>
      <c r="D22" s="230"/>
      <c r="E22" s="231"/>
      <c r="F22" s="231"/>
      <c r="G22" s="230"/>
      <c r="H22" s="232"/>
      <c r="I22" s="232"/>
      <c r="J22" s="232"/>
      <c r="K22" s="232"/>
    </row>
    <row r="23" spans="1:11" s="233" customFormat="1" ht="18" customHeight="1">
      <c r="A23" s="228" t="s">
        <v>1003</v>
      </c>
      <c r="B23" s="229"/>
      <c r="C23" s="230"/>
      <c r="D23" s="230"/>
      <c r="E23" s="231"/>
      <c r="F23" s="231"/>
      <c r="G23" s="230"/>
      <c r="H23" s="232"/>
      <c r="I23" s="232"/>
      <c r="J23" s="232"/>
      <c r="K23" s="232"/>
    </row>
    <row r="24" spans="1:11" s="234" customFormat="1" ht="18" customHeight="1">
      <c r="A24" s="228" t="s">
        <v>1004</v>
      </c>
      <c r="B24" s="229"/>
      <c r="C24" s="230"/>
      <c r="D24" s="230"/>
      <c r="E24" s="231"/>
      <c r="F24" s="231"/>
      <c r="G24" s="230"/>
      <c r="H24" s="232"/>
      <c r="I24" s="232"/>
      <c r="J24" s="232"/>
      <c r="K24" s="232"/>
    </row>
    <row r="25" spans="1:11" s="234" customFormat="1" ht="18" customHeight="1">
      <c r="A25" s="228" t="s">
        <v>1019</v>
      </c>
      <c r="B25" s="229"/>
      <c r="C25" s="235"/>
      <c r="D25" s="235"/>
      <c r="E25" s="231"/>
      <c r="F25" s="231"/>
      <c r="H25" s="232"/>
      <c r="I25" s="232"/>
      <c r="J25" s="232"/>
      <c r="K25" s="232"/>
    </row>
    <row r="26" spans="1:11" s="233" customFormat="1" ht="18" customHeight="1">
      <c r="A26" s="228" t="s">
        <v>1020</v>
      </c>
      <c r="B26" s="236"/>
      <c r="C26" s="237"/>
      <c r="D26" s="237"/>
      <c r="E26" s="238"/>
      <c r="F26" s="239"/>
      <c r="G26" s="240"/>
      <c r="H26" s="241"/>
      <c r="I26" s="241"/>
    </row>
    <row r="27" spans="1:11" s="233" customFormat="1" ht="18" customHeight="1">
      <c r="A27" s="228" t="s">
        <v>1006</v>
      </c>
      <c r="B27" s="236"/>
      <c r="C27" s="237"/>
      <c r="D27" s="237"/>
      <c r="E27" s="242" t="s">
        <v>1021</v>
      </c>
      <c r="F27" s="243"/>
      <c r="H27" s="241"/>
      <c r="I27" s="241"/>
    </row>
  </sheetData>
  <mergeCells count="17">
    <mergeCell ref="B14:C14"/>
    <mergeCell ref="B15:C15"/>
    <mergeCell ref="B16:C16"/>
    <mergeCell ref="B18:C18"/>
    <mergeCell ref="B8:C8"/>
    <mergeCell ref="B9:C9"/>
    <mergeCell ref="B10:C10"/>
    <mergeCell ref="B11:C11"/>
    <mergeCell ref="B12:C12"/>
    <mergeCell ref="B13:C13"/>
    <mergeCell ref="A1:E1"/>
    <mergeCell ref="A2:E2"/>
    <mergeCell ref="A3:B3"/>
    <mergeCell ref="A5:A6"/>
    <mergeCell ref="B5:B6"/>
    <mergeCell ref="C5:C6"/>
    <mergeCell ref="D5:E5"/>
  </mergeCells>
  <pageMargins left="0.65" right="0.24" top="0.35433070866141736" bottom="0.74803149606299213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прил 1 СБР 2019</vt:lpstr>
      <vt:lpstr>БА по источн (2019)</vt:lpstr>
      <vt:lpstr>СБР 2019-2021</vt:lpstr>
      <vt:lpstr>БА источники (2020-2021</vt:lpstr>
      <vt:lpstr>'прил 1 СБР 2019'!Заголовки_для_печати</vt:lpstr>
      <vt:lpstr>'СБР 2019-2021'!Заголовки_для_печати</vt:lpstr>
      <vt:lpstr>'БА источники (2020-2021'!Область_печати</vt:lpstr>
      <vt:lpstr>'БА по источн (2019)'!Область_печати</vt:lpstr>
      <vt:lpstr>'прил 1 СБР 2019'!Область_печати</vt:lpstr>
      <vt:lpstr>'СБР 2019-2021'!Область_печати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Y.Gomzina</dc:creator>
  <cp:lastModifiedBy>S.Karaeva</cp:lastModifiedBy>
  <cp:lastPrinted>2018-12-26T13:21:46Z</cp:lastPrinted>
  <dcterms:created xsi:type="dcterms:W3CDTF">2018-12-25T08:19:45Z</dcterms:created>
  <dcterms:modified xsi:type="dcterms:W3CDTF">2019-03-14T14:09:52Z</dcterms:modified>
</cp:coreProperties>
</file>